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drawings/drawing3.xml" ContentType="application/vnd.openxmlformats-officedocument.drawing+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drawings/drawing7.xml" ContentType="application/vnd.openxmlformats-officedocument.drawing+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ctrlProps/ctrlProp52.xml" ContentType="application/vnd.ms-excel.controlproperties+xml"/>
  <Override PartName="/xl/ctrlProps/ctrlProp53.xml" ContentType="application/vnd.ms-excel.controlproperties+xml"/>
  <Override PartName="/xl/drawings/drawing27.xml" ContentType="application/vnd.openxmlformats-officedocument.drawing+xml"/>
  <Override PartName="/xl/drawings/drawing28.xml" ContentType="application/vnd.openxmlformats-officedocument.drawing+xml"/>
  <Override PartName="/xl/ctrlProps/ctrlProp54.xml" ContentType="application/vnd.ms-excel.controlproperties+xml"/>
  <Override PartName="/xl/ctrlProps/ctrlProp55.xml" ContentType="application/vnd.ms-excel.controlproperties+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ctrlProps/ctrlProp86.xml" ContentType="application/vnd.ms-excel.controlproperties+xml"/>
  <Override PartName="/xl/drawings/drawing51.xml" ContentType="application/vnd.openxmlformats-officedocument.drawing+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7" rupBuild="9303"/>
  <workbookPr showInkAnnotation="0" codeName="TämäTyökirja"/>
  <bookViews>
    <workbookView xWindow="-75" yWindow="-135" windowWidth="20730" windowHeight="9660" tabRatio="825"/>
  </bookViews>
  <sheets>
    <sheet name="Aloita tästä" sheetId="80" r:id="rId1"/>
    <sheet name="Hakija" sheetId="1" r:id="rId2"/>
    <sheet name="Hankesuunnitelma" sheetId="2" r:id="rId3"/>
    <sheet name="Indikaattorit" sheetId="82" r:id="rId4"/>
    <sheet name="Aikataulu" sheetId="4" r:id="rId5"/>
    <sheet name="Hankinnat" sheetId="13" r:id="rId6"/>
    <sheet name="Liitteet" sheetId="9" r:id="rId7"/>
    <sheet name="Budj perustiedot" sheetId="16" r:id="rId8"/>
    <sheet name="Henkilöstökulut" sheetId="17" r:id="rId9"/>
    <sheet name="Tavoite 1 Toiminto 1" sheetId="18" r:id="rId10"/>
    <sheet name="Tavoite 1 Toiminto 2" sheetId="49" r:id="rId11"/>
    <sheet name="Tavoite 1 Toiminto 3" sheetId="50" r:id="rId12"/>
    <sheet name="Tavoite 2 Toiminto 1" sheetId="54" r:id="rId13"/>
    <sheet name="Tavoite 2 Toiminto 2" sheetId="55" r:id="rId14"/>
    <sheet name="Tavoite 2 Toiminto 3" sheetId="56" r:id="rId15"/>
    <sheet name="Tavoite 3 Toiminto 1" sheetId="57" r:id="rId16"/>
    <sheet name="Tavoite 3 Toiminto 2" sheetId="58" r:id="rId17"/>
    <sheet name="Tavoite 3 Toiminto 3" sheetId="59" r:id="rId18"/>
    <sheet name="Tavoite 4 Toiminto 1" sheetId="60" r:id="rId19"/>
    <sheet name="Tavoite 4 Toiminto 2" sheetId="61" r:id="rId20"/>
    <sheet name="Tavoite 4 Toiminto 3" sheetId="62" r:id="rId21"/>
    <sheet name="Muut kustannukset" sheetId="23" r:id="rId22"/>
    <sheet name="Rahoitus" sheetId="24" r:id="rId23"/>
    <sheet name="Yhteenveto" sheetId="25" r:id="rId24"/>
    <sheet name="Ennakot" sheetId="26" r:id="rId25"/>
    <sheet name="Allekirjoitus" sheetId="15" r:id="rId26"/>
    <sheet name="Välimaksatushakemus" sheetId="31" r:id="rId27"/>
    <sheet name="Hankesuunnitelma - maksatus" sheetId="32" r:id="rId28"/>
    <sheet name="Indikaattorit- maksatus" sheetId="84" r:id="rId29"/>
    <sheet name="Aikataulu - maksatus" sheetId="34" r:id="rId30"/>
    <sheet name="Hankinnat - maksatus" sheetId="35" r:id="rId31"/>
    <sheet name="Inventaariolistat - maksatus" sheetId="36" r:id="rId32"/>
    <sheet name="Talousosio perustiedot - maksat" sheetId="37" r:id="rId33"/>
    <sheet name="Henkilöstökulut - maksatus" sheetId="38" r:id="rId34"/>
    <sheet name="Tavoite 1 Toiminto 1 - maksatus" sheetId="68" r:id="rId35"/>
    <sheet name="Tavoite 1 Toiminto 2 - maksatus" sheetId="69" r:id="rId36"/>
    <sheet name="Tavoite 1 Toiminto 3 - maksatus" sheetId="70" r:id="rId37"/>
    <sheet name="Tavoite 2 Toiminto 1 - maksatus" sheetId="71" r:id="rId38"/>
    <sheet name="Tavoite 2 Toiminto 2 - maksatus" sheetId="72" r:id="rId39"/>
    <sheet name="Tavoite 2 Toiminto 3 - maksatus" sheetId="73" r:id="rId40"/>
    <sheet name="Tavoite 3 Toiminto 1 - maksatus" sheetId="74" r:id="rId41"/>
    <sheet name="Tavoite 3 Toiminto 2 - maksatus" sheetId="75" r:id="rId42"/>
    <sheet name="Tavoite 3 Toiminto 3 - maksatus" sheetId="76" r:id="rId43"/>
    <sheet name="Tavoite 4 Toiminto 1 - maksatus" sheetId="77" r:id="rId44"/>
    <sheet name="Tavoite 4 Toiminto 2 - maksatus" sheetId="78" r:id="rId45"/>
    <sheet name="Tavoite 4 Toiminto 3 - maksatus" sheetId="79" r:id="rId46"/>
    <sheet name="Muut kustannukset - maksatus" sheetId="44" r:id="rId47"/>
    <sheet name="Yhteenveto - maksatus" sheetId="45" r:id="rId48"/>
    <sheet name="Rahoitus - maksatus" sheetId="46" r:id="rId49"/>
    <sheet name="Maksatustiedot" sheetId="47" r:id="rId50"/>
    <sheet name="Liitteet - maksatus" sheetId="48" r:id="rId51"/>
  </sheets>
  <definedNames>
    <definedName name="N_EUrahoitusosuus">'Budj perustiedot'!$C$21</definedName>
    <definedName name="N_HakijanNimi">Hakija!$A$36</definedName>
    <definedName name="N_HakijanNimiEN">Hakija!$A$38</definedName>
    <definedName name="N_HankkeenNimi">Hankesuunnitelma!$A$13</definedName>
    <definedName name="N_HankkeenNimiEN">Hankesuunnitelma!$A$15</definedName>
    <definedName name="N_JärjestönRekisteröintinumero">Hakija!$A$42</definedName>
    <definedName name="N_JärjestönRekisteröintipäivä">Hakija!$A$40</definedName>
    <definedName name="N_KansallinenTavoiteNumeroJaNimi">Hankesuunnitelma!$D$10</definedName>
    <definedName name="N_Katuosoite">Hakija!$A$46</definedName>
    <definedName name="N_Postinumero">Hakija!$A$48</definedName>
    <definedName name="N_Postitoimipaikka">Hakija!$F$48</definedName>
    <definedName name="N_ProsenttimääräinenKustannusmalli">'Budj perustiedot'!$C$17</definedName>
    <definedName name="N_SisältääköArvonlisäveroa">'Budj perustiedot'!$C$14</definedName>
    <definedName name="N_Sähköposti">Hakija!$A$50</definedName>
    <definedName name="N_Tavoite1">Hankesuunnitelma!$A$45</definedName>
    <definedName name="N_Tavoite1Toiminto1">Hankesuunnitelma!$A$47</definedName>
    <definedName name="N_Tavoite1Toiminto1Kuvaus">Hankesuunnitelma!$A$49</definedName>
    <definedName name="N_Tavoite1Toiminto1Tulostavoite">Hankesuunnitelma!$A$51</definedName>
    <definedName name="N_Tavoite1Toiminto2">Hankesuunnitelma!$A$53</definedName>
    <definedName name="N_Tavoite1Toiminto2Kuvaus">Hankesuunnitelma!$A$55</definedName>
    <definedName name="N_Tavoite1Toiminto2Tulostavoite">Hankesuunnitelma!$A$57</definedName>
    <definedName name="N_Tavoite1Toiminto3">Hankesuunnitelma!$A$59</definedName>
    <definedName name="N_Tavoite1Toiminto3Kuvaus">Hankesuunnitelma!$A$61</definedName>
    <definedName name="N_Tavoite1Toiminto3Tulostavoite">Hankesuunnitelma!$A$63</definedName>
    <definedName name="N_Tavoite2">Hankesuunnitelma!$A$66</definedName>
    <definedName name="N_Tavoite2Toiminto1">Hankesuunnitelma!$A$68</definedName>
    <definedName name="N_Tavoite2Toiminto1Kuvaus">Hankesuunnitelma!$A$70</definedName>
    <definedName name="N_Tavoite2Toiminto1Tulostavoite">Hankesuunnitelma!$A$72</definedName>
    <definedName name="N_Tavoite2Toiminto2">Hankesuunnitelma!$A$74</definedName>
    <definedName name="N_Tavoite2Toiminto2Kuvaus">Hankesuunnitelma!$A$76</definedName>
    <definedName name="N_Tavoite2Toiminto2Tulostavoite">Hankesuunnitelma!$A$78</definedName>
    <definedName name="N_Tavoite2Toiminto3">Hankesuunnitelma!$A$80</definedName>
    <definedName name="N_Tavoite2Toiminto3Kuvaus">Hankesuunnitelma!$A$82</definedName>
    <definedName name="N_Tavoite2Toiminto3Tulostavoite">Hankesuunnitelma!$A$84</definedName>
    <definedName name="N_Tavoite3">Hankesuunnitelma!$A$87</definedName>
    <definedName name="N_Tavoite3Toiminto1">Hankesuunnitelma!$A$89</definedName>
    <definedName name="N_Tavoite3Toiminto1Kuvaus">Hankesuunnitelma!$A$91</definedName>
    <definedName name="N_Tavoite3Toiminto1Tulostavoite">Hankesuunnitelma!$A$93</definedName>
    <definedName name="N_Tavoite3Toiminto2">Hankesuunnitelma!$A$95</definedName>
    <definedName name="N_Tavoite3Toiminto2Kuvaus">Hankesuunnitelma!$A$97</definedName>
    <definedName name="N_Tavoite3Toiminto2Tulostavoite">Hankesuunnitelma!$A$99</definedName>
    <definedName name="N_Tavoite3Toiminto3">Hankesuunnitelma!$A$101</definedName>
    <definedName name="N_Tavoite3Toiminto3Kuvaus">Hankesuunnitelma!$A$103</definedName>
    <definedName name="N_Tavoite3Toiminto3Tulostavoite">Hankesuunnitelma!$A$105</definedName>
    <definedName name="N_Tavoite4">Hankesuunnitelma!$A$108</definedName>
    <definedName name="N_Tavoite4Toiminto1">Hankesuunnitelma!$A$110</definedName>
    <definedName name="N_Tavoite4Toiminto1Kuvaus">Hankesuunnitelma!$A$112</definedName>
    <definedName name="N_Tavoite4Toiminto1Tulostavoite">Hankesuunnitelma!$A$114</definedName>
    <definedName name="N_Tavoite4Toiminto2">Hankesuunnitelma!$A$116</definedName>
    <definedName name="N_Tavoite4Toiminto2Kuvaus">Hankesuunnitelma!$A$118</definedName>
    <definedName name="N_Tavoite4Toiminto2Tulostavoite">Hankesuunnitelma!$A$120</definedName>
    <definedName name="N_Tavoite4Toiminto3">Hankesuunnitelma!$A$122</definedName>
    <definedName name="N_Tavoite4Toiminto3Kuvaus">Hankesuunnitelma!$A$124</definedName>
    <definedName name="N_Tavoite4Toiminto3Tulostavoite">Hankesuunnitelma!$A$126</definedName>
    <definedName name="N_Tiedotussuunnitelma">Hankesuunnitelma!$A$129</definedName>
    <definedName name="N_Ytunnus">Hakija!$A$44</definedName>
    <definedName name="_xlnm.Print_Area" localSheetId="4">Aikataulu!$A$1:$J$58</definedName>
    <definedName name="_xlnm.Print_Area" localSheetId="29">'Aikataulu - maksatus'!$A$1:$J$77</definedName>
    <definedName name="_xlnm.Print_Area" localSheetId="25">Allekirjoitus!$A$1:$J$40</definedName>
    <definedName name="_xlnm.Print_Area" localSheetId="0">'Aloita tästä'!$A$1:$J$48</definedName>
    <definedName name="_xlnm.Print_Area" localSheetId="7">'Budj perustiedot'!$A$1:$D$35</definedName>
    <definedName name="_xlnm.Print_Area" localSheetId="24">Ennakot!$A$1:$B$26</definedName>
    <definedName name="_xlnm.Print_Area" localSheetId="1">Hakija!$A$1:$J$100</definedName>
    <definedName name="_xlnm.Print_Area" localSheetId="2">Hankesuunnitelma!$A$1:$J$140</definedName>
    <definedName name="_xlnm.Print_Area" localSheetId="27">'Hankesuunnitelma - maksatus'!$A$1:$R$111</definedName>
    <definedName name="_xlnm.Print_Area" localSheetId="5">Hankinnat!$A$1:$J$138</definedName>
    <definedName name="_xlnm.Print_Area" localSheetId="30">'Hankinnat - maksatus'!$A$1:$J$138</definedName>
    <definedName name="_xlnm.Print_Area" localSheetId="8">Henkilöstökulut!$A$1:$H$35</definedName>
    <definedName name="_xlnm.Print_Area" localSheetId="33">'Henkilöstökulut - maksatus'!$A$1:$H$42</definedName>
    <definedName name="_xlnm.Print_Area" localSheetId="3">Indikaattorit!$A$1:$J$130</definedName>
    <definedName name="_xlnm.Print_Area" localSheetId="28">'Indikaattorit- maksatus'!$A$1:$J$130</definedName>
    <definedName name="_xlnm.Print_Area" localSheetId="6">Liitteet!$A$1:$B$36</definedName>
    <definedName name="_xlnm.Print_Area" localSheetId="50">'Liitteet - maksatus'!$A$1:$A$40</definedName>
    <definedName name="_xlnm.Print_Area" localSheetId="21">'Muut kustannukset'!$A$1:$C$64</definedName>
    <definedName name="_xlnm.Print_Area" localSheetId="46">'Muut kustannukset - maksatus'!$A$1:$G$58</definedName>
    <definedName name="_xlnm.Print_Area" localSheetId="22">Rahoitus!$A$1:$E$42</definedName>
    <definedName name="_xlnm.Print_Area" localSheetId="48">'Rahoitus - maksatus'!$A$1:$E$41</definedName>
    <definedName name="_xlnm.Print_Area" localSheetId="32">'Talousosio perustiedot - maksat'!$A$1:$D$23</definedName>
    <definedName name="_xlnm.Print_Area" localSheetId="9">'Tavoite 1 Toiminto 1'!$A$1:$C$64</definedName>
    <definedName name="_xlnm.Print_Area" localSheetId="34">'Tavoite 1 Toiminto 1 - maksatus'!$A$1:$G$60</definedName>
    <definedName name="_xlnm.Print_Area" localSheetId="10">'Tavoite 1 Toiminto 2'!$A$1:$C$64</definedName>
    <definedName name="_xlnm.Print_Area" localSheetId="35">'Tavoite 1 Toiminto 2 - maksatus'!$A$1:$G$60</definedName>
    <definedName name="_xlnm.Print_Area" localSheetId="11">'Tavoite 1 Toiminto 3'!$A$1:$C$64</definedName>
    <definedName name="_xlnm.Print_Area" localSheetId="36">'Tavoite 1 Toiminto 3 - maksatus'!$A$1:$G$60</definedName>
    <definedName name="_xlnm.Print_Area" localSheetId="12">'Tavoite 2 Toiminto 1'!$A$1:$C$64</definedName>
    <definedName name="_xlnm.Print_Area" localSheetId="37">'Tavoite 2 Toiminto 1 - maksatus'!$A$1:$G$60</definedName>
    <definedName name="_xlnm.Print_Area" localSheetId="13">'Tavoite 2 Toiminto 2'!$A$1:$C$64</definedName>
    <definedName name="_xlnm.Print_Area" localSheetId="38">'Tavoite 2 Toiminto 2 - maksatus'!$A$1:$G$60</definedName>
    <definedName name="_xlnm.Print_Area" localSheetId="14">'Tavoite 2 Toiminto 3'!$A$1:$C$64</definedName>
    <definedName name="_xlnm.Print_Area" localSheetId="39">'Tavoite 2 Toiminto 3 - maksatus'!$A$1:$G$60</definedName>
    <definedName name="_xlnm.Print_Area" localSheetId="15">'Tavoite 3 Toiminto 1'!$A$1:$C$64</definedName>
    <definedName name="_xlnm.Print_Area" localSheetId="40">'Tavoite 3 Toiminto 1 - maksatus'!$A$1:$G$60</definedName>
    <definedName name="_xlnm.Print_Area" localSheetId="16">'Tavoite 3 Toiminto 2'!$A$1:$C$64</definedName>
    <definedName name="_xlnm.Print_Area" localSheetId="41">'Tavoite 3 Toiminto 2 - maksatus'!$A$1:$G$60</definedName>
    <definedName name="_xlnm.Print_Area" localSheetId="17">'Tavoite 3 Toiminto 3'!$A$1:$C$64</definedName>
    <definedName name="_xlnm.Print_Area" localSheetId="42">'Tavoite 3 Toiminto 3 - maksatus'!$A$1:$G$60</definedName>
    <definedName name="_xlnm.Print_Area" localSheetId="18">'Tavoite 4 Toiminto 1'!$A$1:$C$64</definedName>
    <definedName name="_xlnm.Print_Area" localSheetId="43">'Tavoite 4 Toiminto 1 - maksatus'!$A$1:$G$60</definedName>
    <definedName name="_xlnm.Print_Area" localSheetId="19">'Tavoite 4 Toiminto 2'!$A$1:$C$64</definedName>
    <definedName name="_xlnm.Print_Area" localSheetId="44">'Tavoite 4 Toiminto 2 - maksatus'!$A$1:$G$60</definedName>
    <definedName name="_xlnm.Print_Area" localSheetId="20">'Tavoite 4 Toiminto 3'!$A$1:$C$64</definedName>
    <definedName name="_xlnm.Print_Area" localSheetId="45">'Tavoite 4 Toiminto 3 - maksatus'!$A$1:$G$60</definedName>
    <definedName name="_xlnm.Print_Area" localSheetId="26">Välimaksatushakemus!$A$1:$K$42</definedName>
    <definedName name="_xlnm.Print_Area" localSheetId="23">Yhteenveto!$A$1:$C$39</definedName>
    <definedName name="_xlnm.Print_Area" localSheetId="47">'Yhteenveto - maksatus'!$A$1:$E$41</definedName>
    <definedName name="_xlnm.Print_Titles" localSheetId="21">'Muut kustannukset'!$10:$10</definedName>
    <definedName name="_xlnm.Print_Titles" localSheetId="46">'Muut kustannukset - maksatus'!$9:$9</definedName>
    <definedName name="_xlnm.Print_Titles" localSheetId="9">'Tavoite 1 Toiminto 1'!$12:$12</definedName>
    <definedName name="_xlnm.Print_Titles" localSheetId="34">'Tavoite 1 Toiminto 1 - maksatus'!$11:$11</definedName>
    <definedName name="_xlnm.Print_Titles" localSheetId="10">'Tavoite 1 Toiminto 2'!$12:$12</definedName>
    <definedName name="_xlnm.Print_Titles" localSheetId="35">'Tavoite 1 Toiminto 2 - maksatus'!$11:$11</definedName>
    <definedName name="_xlnm.Print_Titles" localSheetId="11">'Tavoite 1 Toiminto 3'!$12:$12</definedName>
    <definedName name="_xlnm.Print_Titles" localSheetId="36">'Tavoite 1 Toiminto 3 - maksatus'!$11:$11</definedName>
    <definedName name="_xlnm.Print_Titles" localSheetId="12">'Tavoite 2 Toiminto 1'!$12:$12</definedName>
    <definedName name="_xlnm.Print_Titles" localSheetId="37">'Tavoite 2 Toiminto 1 - maksatus'!$11:$11</definedName>
    <definedName name="_xlnm.Print_Titles" localSheetId="13">'Tavoite 2 Toiminto 2'!$12:$12</definedName>
    <definedName name="_xlnm.Print_Titles" localSheetId="38">'Tavoite 2 Toiminto 2 - maksatus'!$11:$11</definedName>
    <definedName name="_xlnm.Print_Titles" localSheetId="14">'Tavoite 2 Toiminto 3'!$12:$12</definedName>
    <definedName name="_xlnm.Print_Titles" localSheetId="39">'Tavoite 2 Toiminto 3 - maksatus'!$11:$11</definedName>
    <definedName name="_xlnm.Print_Titles" localSheetId="15">'Tavoite 3 Toiminto 1'!$12:$12</definedName>
    <definedName name="_xlnm.Print_Titles" localSheetId="40">'Tavoite 3 Toiminto 1 - maksatus'!$11:$11</definedName>
    <definedName name="_xlnm.Print_Titles" localSheetId="16">'Tavoite 3 Toiminto 2'!$12:$12</definedName>
    <definedName name="_xlnm.Print_Titles" localSheetId="41">'Tavoite 3 Toiminto 2 - maksatus'!$11:$11</definedName>
    <definedName name="_xlnm.Print_Titles" localSheetId="17">'Tavoite 3 Toiminto 3'!$12:$12</definedName>
    <definedName name="_xlnm.Print_Titles" localSheetId="42">'Tavoite 3 Toiminto 3 - maksatus'!$11:$11</definedName>
    <definedName name="_xlnm.Print_Titles" localSheetId="18">'Tavoite 4 Toiminto 1'!$12:$12</definedName>
    <definedName name="_xlnm.Print_Titles" localSheetId="43">'Tavoite 4 Toiminto 1 - maksatus'!$11:$11</definedName>
    <definedName name="_xlnm.Print_Titles" localSheetId="19">'Tavoite 4 Toiminto 2'!$12:$12</definedName>
    <definedName name="_xlnm.Print_Titles" localSheetId="44">'Tavoite 4 Toiminto 2 - maksatus'!$11:$11</definedName>
    <definedName name="_xlnm.Print_Titles" localSheetId="20">'Tavoite 4 Toiminto 3'!$12:$12</definedName>
    <definedName name="_xlnm.Print_Titles" localSheetId="45">'Tavoite 4 Toiminto 3 - maksatus'!$11:$11</definedName>
    <definedName name="Z_4B7031FE_A209_4425_A537_9C5805C2F335_.wvu.PrintArea" localSheetId="1" hidden="1">Hakija!$A$1:$K$117</definedName>
    <definedName name="Z_4B7031FE_A209_4425_A537_9C5805C2F335_.wvu.PrintArea" localSheetId="2" hidden="1">Hankesuunnitelma!$A$7:$J$140</definedName>
    <definedName name="Z_4B7031FE_A209_4425_A537_9C5805C2F335_.wvu.PrintArea" localSheetId="27" hidden="1">'Hankesuunnitelma - maksatus'!$A$6:$R$111</definedName>
    <definedName name="Z_4B7031FE_A209_4425_A537_9C5805C2F335_.wvu.PrintArea" localSheetId="3" hidden="1">Indikaattorit!$A$1:$J$62</definedName>
    <definedName name="Z_4B7031FE_A209_4425_A537_9C5805C2F335_.wvu.PrintArea" localSheetId="28" hidden="1">'Indikaattorit- maksatus'!$A$1:$J$62</definedName>
    <definedName name="Z_4B7031FE_A209_4425_A537_9C5805C2F335_.wvu.PrintArea" localSheetId="26" hidden="1">Välimaksatushakemus!$A$1:$K$42</definedName>
  </definedNames>
  <calcPr calcId="145621"/>
  <customWorkbookViews>
    <customWorkbookView name="Mauriala Kristiina SM - Oma näkymä" guid="{4B7031FE-A209-4425-A537-9C5805C2F335}" mergeInterval="0" personalView="1" maximized="1" windowWidth="1916" windowHeight="927" activeSheetId="3"/>
  </customWorkbookViews>
</workbook>
</file>

<file path=xl/calcChain.xml><?xml version="1.0" encoding="utf-8"?>
<calcChain xmlns="http://schemas.openxmlformats.org/spreadsheetml/2006/main">
  <c r="Q105" i="32" l="1"/>
  <c r="Q95" i="32"/>
  <c r="Q87" i="32"/>
  <c r="Q81" i="32"/>
  <c r="Q76" i="32"/>
  <c r="Q71" i="32"/>
  <c r="J81" i="32"/>
  <c r="J76" i="32"/>
  <c r="J71" i="32"/>
  <c r="Q63" i="32"/>
  <c r="Q58" i="32"/>
  <c r="Q53" i="32"/>
  <c r="J63" i="32"/>
  <c r="J58" i="32"/>
  <c r="J53" i="32"/>
  <c r="Q35" i="32"/>
  <c r="Q45" i="32"/>
  <c r="Q40" i="32"/>
  <c r="J45" i="32"/>
  <c r="J40" i="32"/>
  <c r="J35" i="32"/>
  <c r="J20" i="32"/>
  <c r="J28" i="32"/>
  <c r="J24" i="32"/>
  <c r="Q24" i="32"/>
  <c r="Q28" i="32"/>
  <c r="Q20" i="32"/>
  <c r="J232" i="84"/>
  <c r="L224" i="84" l="1"/>
  <c r="K224" i="84"/>
  <c r="J224" i="84"/>
  <c r="L207" i="84"/>
  <c r="K207" i="84"/>
  <c r="J207" i="84"/>
  <c r="L187" i="84"/>
  <c r="K187" i="84"/>
  <c r="J187" i="84"/>
  <c r="L167" i="84"/>
  <c r="K167" i="84"/>
  <c r="J167" i="84"/>
  <c r="J145" i="84"/>
  <c r="L125" i="84"/>
  <c r="K125" i="84"/>
  <c r="J125" i="84"/>
  <c r="L99" i="84"/>
  <c r="K99" i="84"/>
  <c r="J99" i="84"/>
  <c r="L79" i="84"/>
  <c r="K79" i="84"/>
  <c r="J79" i="84"/>
  <c r="L65" i="84"/>
  <c r="K65" i="84"/>
  <c r="K61" i="84" s="1"/>
  <c r="J65" i="84"/>
  <c r="L61" i="84"/>
  <c r="J61" i="84"/>
  <c r="L55" i="84"/>
  <c r="K55" i="84"/>
  <c r="J55" i="84"/>
  <c r="L34" i="84"/>
  <c r="K34" i="84"/>
  <c r="J34" i="84"/>
  <c r="L12" i="84"/>
  <c r="K12" i="84"/>
  <c r="J12" i="84"/>
  <c r="J79" i="82"/>
  <c r="J224" i="82"/>
  <c r="J207" i="82"/>
  <c r="J187" i="82"/>
  <c r="J167" i="82"/>
  <c r="J145" i="82"/>
  <c r="J125" i="82"/>
  <c r="J99" i="82"/>
  <c r="J65" i="82"/>
  <c r="J61" i="82" s="1"/>
  <c r="J55" i="82"/>
  <c r="J34" i="82"/>
  <c r="J12" i="82"/>
  <c r="A11" i="37" l="1"/>
  <c r="B5" i="38"/>
  <c r="B14" i="37"/>
  <c r="B18" i="37"/>
  <c r="C17" i="25"/>
  <c r="B5" i="45"/>
  <c r="C12" i="25"/>
  <c r="J99" i="1"/>
  <c r="J72" i="1"/>
  <c r="J63" i="1"/>
  <c r="J58" i="1"/>
  <c r="J88" i="1"/>
  <c r="J92" i="1"/>
  <c r="I57" i="4"/>
  <c r="I53" i="4"/>
  <c r="I49" i="4"/>
  <c r="I45" i="4"/>
  <c r="I41" i="4"/>
  <c r="I37" i="4"/>
  <c r="I33" i="4"/>
  <c r="I29" i="4"/>
  <c r="I25" i="4"/>
  <c r="I21" i="4"/>
  <c r="I17" i="4"/>
  <c r="I13" i="4"/>
  <c r="B5" i="44"/>
  <c r="C12" i="45"/>
  <c r="B9" i="79"/>
  <c r="G7" i="79"/>
  <c r="B5" i="79"/>
  <c r="B9" i="78"/>
  <c r="G7" i="78"/>
  <c r="B5" i="78"/>
  <c r="B9" i="77"/>
  <c r="G7" i="77"/>
  <c r="B5" i="77"/>
  <c r="B9" i="76"/>
  <c r="G7" i="76"/>
  <c r="B5" i="76"/>
  <c r="B9" i="75"/>
  <c r="G7" i="75"/>
  <c r="B5" i="75"/>
  <c r="B9" i="74"/>
  <c r="G7" i="74"/>
  <c r="B5" i="74"/>
  <c r="B9" i="73"/>
  <c r="G7" i="73"/>
  <c r="B5" i="73"/>
  <c r="B9" i="72"/>
  <c r="G7" i="72"/>
  <c r="B5" i="72"/>
  <c r="B9" i="71"/>
  <c r="G7" i="71"/>
  <c r="B5" i="71"/>
  <c r="B9" i="70"/>
  <c r="G7" i="70"/>
  <c r="B5" i="70"/>
  <c r="B9" i="69"/>
  <c r="G7" i="69"/>
  <c r="B5" i="69"/>
  <c r="B9" i="68"/>
  <c r="G7" i="68"/>
  <c r="B5" i="68"/>
  <c r="B8" i="47"/>
  <c r="B9" i="47"/>
  <c r="B7" i="47"/>
  <c r="B6" i="47"/>
  <c r="K81" i="32"/>
  <c r="D81" i="32"/>
  <c r="A81" i="32"/>
  <c r="K76" i="32"/>
  <c r="D76" i="32"/>
  <c r="A76" i="32"/>
  <c r="K71" i="32"/>
  <c r="D71" i="32"/>
  <c r="A71" i="32"/>
  <c r="A68" i="32"/>
  <c r="K63" i="32"/>
  <c r="D63" i="32"/>
  <c r="A63" i="32"/>
  <c r="K58" i="32"/>
  <c r="D58" i="32"/>
  <c r="A58" i="32"/>
  <c r="K53" i="32"/>
  <c r="D53" i="32"/>
  <c r="A53" i="32"/>
  <c r="K45" i="32"/>
  <c r="D45" i="32"/>
  <c r="A45" i="32"/>
  <c r="K40" i="32"/>
  <c r="D40" i="32"/>
  <c r="A40" i="32"/>
  <c r="K35" i="32"/>
  <c r="D35" i="32"/>
  <c r="A35" i="32"/>
  <c r="A32" i="32"/>
  <c r="A50" i="32"/>
  <c r="K28" i="32"/>
  <c r="D28" i="32"/>
  <c r="A28" i="32"/>
  <c r="D24" i="32"/>
  <c r="K24" i="32"/>
  <c r="A24" i="32"/>
  <c r="K20" i="32"/>
  <c r="D20" i="32"/>
  <c r="A20" i="32"/>
  <c r="A17" i="32"/>
  <c r="A6" i="18"/>
  <c r="A6" i="49"/>
  <c r="A6" i="54"/>
  <c r="A6" i="60"/>
  <c r="J126" i="2"/>
  <c r="A125" i="2"/>
  <c r="J124" i="2"/>
  <c r="A123" i="2"/>
  <c r="J122" i="2"/>
  <c r="A121" i="2"/>
  <c r="J120" i="2"/>
  <c r="A119" i="2"/>
  <c r="J118" i="2"/>
  <c r="A117" i="2"/>
  <c r="J116" i="2"/>
  <c r="A115" i="2"/>
  <c r="J114" i="2"/>
  <c r="A113" i="2"/>
  <c r="J112" i="2"/>
  <c r="A111" i="2"/>
  <c r="J110" i="2"/>
  <c r="A109" i="2"/>
  <c r="J108" i="2"/>
  <c r="A6" i="58"/>
  <c r="A6" i="57"/>
  <c r="B10" i="62"/>
  <c r="B10" i="61"/>
  <c r="B10" i="60"/>
  <c r="B10" i="59"/>
  <c r="B10" i="58"/>
  <c r="B10" i="57"/>
  <c r="B10" i="56"/>
  <c r="B10" i="55"/>
  <c r="B10" i="54"/>
  <c r="B10" i="50"/>
  <c r="B10" i="49"/>
  <c r="B10" i="18"/>
  <c r="C8" i="62"/>
  <c r="A6" i="62"/>
  <c r="B5" i="62"/>
  <c r="A5" i="62"/>
  <c r="C8" i="61"/>
  <c r="A6" i="61"/>
  <c r="B5" i="61"/>
  <c r="A5" i="61"/>
  <c r="C8" i="60"/>
  <c r="B5" i="60"/>
  <c r="A5" i="60"/>
  <c r="C8" i="59"/>
  <c r="A6" i="59"/>
  <c r="B5" i="59"/>
  <c r="A5" i="59"/>
  <c r="C8" i="58"/>
  <c r="B5" i="58"/>
  <c r="A5" i="58"/>
  <c r="C8" i="57"/>
  <c r="B5" i="57"/>
  <c r="A5" i="57"/>
  <c r="C8" i="56"/>
  <c r="A6" i="56"/>
  <c r="B5" i="56"/>
  <c r="A5" i="56"/>
  <c r="C8" i="55"/>
  <c r="A6" i="55"/>
  <c r="B5" i="55"/>
  <c r="A5" i="55"/>
  <c r="C8" i="54"/>
  <c r="B5" i="54"/>
  <c r="A5" i="54"/>
  <c r="J105" i="2"/>
  <c r="A104" i="2"/>
  <c r="J103" i="2"/>
  <c r="A102" i="2"/>
  <c r="J101" i="2"/>
  <c r="A100" i="2"/>
  <c r="J99" i="2"/>
  <c r="A98" i="2"/>
  <c r="J97" i="2"/>
  <c r="A96" i="2"/>
  <c r="J95" i="2"/>
  <c r="A94" i="2"/>
  <c r="J93" i="2"/>
  <c r="A92" i="2"/>
  <c r="J91" i="2"/>
  <c r="A90" i="2"/>
  <c r="J89" i="2"/>
  <c r="A88" i="2"/>
  <c r="J87" i="2"/>
  <c r="J84" i="2"/>
  <c r="A83" i="2"/>
  <c r="J82" i="2"/>
  <c r="A81" i="2"/>
  <c r="J80" i="2"/>
  <c r="A79" i="2"/>
  <c r="J78" i="2"/>
  <c r="A77" i="2"/>
  <c r="J76" i="2"/>
  <c r="A75" i="2"/>
  <c r="J74" i="2"/>
  <c r="A73" i="2"/>
  <c r="J72" i="2"/>
  <c r="A71" i="2"/>
  <c r="J70" i="2"/>
  <c r="A69" i="2"/>
  <c r="J68" i="2"/>
  <c r="A67" i="2"/>
  <c r="J66" i="2"/>
  <c r="A62" i="2"/>
  <c r="A60" i="2"/>
  <c r="J63" i="2"/>
  <c r="J61" i="2"/>
  <c r="J59" i="2"/>
  <c r="A56" i="2"/>
  <c r="A54" i="2"/>
  <c r="A52" i="2"/>
  <c r="J57" i="2"/>
  <c r="J55" i="2"/>
  <c r="J53" i="2"/>
  <c r="A50" i="2"/>
  <c r="J49" i="2"/>
  <c r="J51" i="2"/>
  <c r="A48" i="2"/>
  <c r="A46" i="2"/>
  <c r="J47" i="2"/>
  <c r="D9" i="32" l="1"/>
  <c r="A11" i="31"/>
  <c r="A13" i="31"/>
  <c r="J139" i="2"/>
  <c r="J136" i="2"/>
  <c r="J132" i="2"/>
  <c r="J129" i="2"/>
  <c r="J45" i="2"/>
  <c r="J40" i="2"/>
  <c r="J37" i="2"/>
  <c r="J34" i="2"/>
  <c r="J30" i="2"/>
  <c r="J25" i="2"/>
  <c r="J15" i="2"/>
  <c r="J13" i="2" l="1"/>
  <c r="D19" i="15" l="1"/>
  <c r="D17" i="15"/>
  <c r="A7" i="26"/>
  <c r="A6" i="25"/>
  <c r="A6" i="24"/>
  <c r="A6" i="23"/>
  <c r="C8" i="50"/>
  <c r="A6" i="50"/>
  <c r="B5" i="50"/>
  <c r="A5" i="50"/>
  <c r="C8" i="49"/>
  <c r="B5" i="49"/>
  <c r="A5" i="49"/>
  <c r="A6" i="17"/>
  <c r="A11" i="16"/>
  <c r="B5" i="46" l="1"/>
  <c r="A5" i="46"/>
  <c r="C19" i="45"/>
  <c r="C17" i="45"/>
  <c r="G7" i="44"/>
  <c r="C13" i="45" s="1"/>
  <c r="G29" i="38"/>
  <c r="G20" i="38"/>
  <c r="G7" i="38" s="1"/>
  <c r="C11" i="45" s="1"/>
  <c r="C14" i="45" l="1"/>
  <c r="C10" i="45"/>
  <c r="B6" i="26"/>
  <c r="C19" i="25"/>
  <c r="B5" i="25"/>
  <c r="C5" i="24"/>
  <c r="C8" i="23"/>
  <c r="C13" i="25" s="1"/>
  <c r="B5" i="23"/>
  <c r="A5" i="23"/>
  <c r="C8" i="18"/>
  <c r="B5" i="18"/>
  <c r="A5" i="18"/>
  <c r="H29" i="17"/>
  <c r="H20" i="17"/>
  <c r="H19" i="17"/>
  <c r="H18" i="17"/>
  <c r="H17" i="17"/>
  <c r="H16" i="17"/>
  <c r="H15" i="17"/>
  <c r="H14" i="17"/>
  <c r="H13" i="17"/>
  <c r="H12" i="17"/>
  <c r="H11" i="17"/>
  <c r="H21" i="17" l="1"/>
  <c r="C9" i="45"/>
  <c r="E37" i="45" s="1"/>
  <c r="F37" i="45" s="1"/>
  <c r="C18" i="45" l="1"/>
  <c r="C16" i="45" s="1"/>
  <c r="C21" i="45" s="1"/>
  <c r="D21" i="45" s="1"/>
  <c r="H8" i="17"/>
  <c r="C11" i="25" s="1"/>
  <c r="D9" i="46" l="1"/>
  <c r="D13" i="46" s="1"/>
  <c r="D28" i="46" s="1"/>
  <c r="E28" i="46" s="1"/>
  <c r="C10" i="25"/>
  <c r="C14" i="25"/>
  <c r="C9" i="25" l="1"/>
  <c r="D31" i="46"/>
  <c r="C18" i="25" l="1"/>
  <c r="B39" i="25"/>
  <c r="D10" i="24" l="1"/>
  <c r="C16" i="25"/>
  <c r="C21" i="25" s="1"/>
  <c r="C16" i="26"/>
  <c r="D14" i="24" l="1"/>
  <c r="D29" i="24" s="1"/>
  <c r="D32" i="24" l="1"/>
</calcChain>
</file>

<file path=xl/sharedStrings.xml><?xml version="1.0" encoding="utf-8"?>
<sst xmlns="http://schemas.openxmlformats.org/spreadsheetml/2006/main" count="1486" uniqueCount="552">
  <si>
    <t>Uusi hakemus</t>
  </si>
  <si>
    <t>Korjaus/täydennys edelliseen hakemukseen</t>
  </si>
  <si>
    <t>Hakija</t>
  </si>
  <si>
    <t>Sisäministeriö täyttää:</t>
  </si>
  <si>
    <t xml:space="preserve">Diaarinro: </t>
  </si>
  <si>
    <t>Saapumispvm:</t>
  </si>
  <si>
    <t>Onko hankkeelle myönnetty muuta EU-rahoitusta?</t>
  </si>
  <si>
    <t>Kyllä</t>
  </si>
  <si>
    <t>Ei</t>
  </si>
  <si>
    <t>Muu EU-rahoitus</t>
  </si>
  <si>
    <t xml:space="preserve">Onko hankkeelle haettu rahoitusta muusta EU-rahoituslähteestä? </t>
  </si>
  <si>
    <t>Erittele hakijataholle viimeisen kolmen vuoden aikana myönnetty EU-rahoitus.</t>
  </si>
  <si>
    <t>Rahoituslähde/ohjelma:</t>
  </si>
  <si>
    <t>Hankkeen nimi:</t>
  </si>
  <si>
    <t xml:space="preserve">Rahoituksen määrä: </t>
  </si>
  <si>
    <t xml:space="preserve">Hankkeelle voidaan myöntää EU-rahoitusta vain yhdestä EU-rahoituslähteestä. </t>
  </si>
  <si>
    <t>Erittele organisaation viimeisen kolmen vuoden aikana saama EU-rahoitus. Mikäli tiedot eivät mahdu oheiseen taulukkoon, ilmoita tiedot erillisessä liitteessä.</t>
  </si>
  <si>
    <t>Hakijaorganisaation nimi:</t>
  </si>
  <si>
    <t>Hakijaorganisaation nimi englanniksi:</t>
  </si>
  <si>
    <t>Yhteyshenkilön nimi</t>
  </si>
  <si>
    <t>Yhteyshenkilön puhelin</t>
  </si>
  <si>
    <t>Yhteyshenkilön sähköposti</t>
  </si>
  <si>
    <t>Järjestön rekisteröintipäivä:</t>
  </si>
  <si>
    <t>Järjestön rekisteröintinumero:</t>
  </si>
  <si>
    <t>Y-tunnus:</t>
  </si>
  <si>
    <t>Katuosoite:</t>
  </si>
  <si>
    <t>Postinumero:</t>
  </si>
  <si>
    <t>Postitoimipaikka:</t>
  </si>
  <si>
    <t>Sähköposti:</t>
  </si>
  <si>
    <t>Kotisivu:</t>
  </si>
  <si>
    <t>Hankeorganisaation kuvaus</t>
  </si>
  <si>
    <t>Hankekumppanin rooli hankkeessa:</t>
  </si>
  <si>
    <t>Hankekumppanit</t>
  </si>
  <si>
    <t>Hankekumppanille aiheutuvat kustannukset €:</t>
  </si>
  <si>
    <t>Hankekumppanille siirrettävä EU-osuus €:</t>
  </si>
  <si>
    <t>Hankekumppanin 2 nimi:</t>
  </si>
  <si>
    <t>Hankekumppanin 1 nimi:</t>
  </si>
  <si>
    <t>Yhteistyötahot</t>
  </si>
  <si>
    <t>Yhteistyötahon nimi</t>
  </si>
  <si>
    <t>Yhteistyötahon rooli hankkeessa</t>
  </si>
  <si>
    <t>Ohjausryhmä</t>
  </si>
  <si>
    <t>Toteutetaanko hankkeen toimintoja osittain ostopalveluina?</t>
  </si>
  <si>
    <t>Kuvaile lyhyesti, mitä hankkeen toimintoja hankekumppani toteuttaa.</t>
  </si>
  <si>
    <t>Arvio hankekumppanille hankkeessa aiheutuvista kustannuksista</t>
  </si>
  <si>
    <t xml:space="preserve">Hankekumppanille siirrettävän EU-rahoituksen määrä (€). </t>
  </si>
  <si>
    <t>Yhteistyötahon määritelmä:</t>
  </si>
  <si>
    <t>•Yhteistyötaho osallistuu hankkeen toimintoihin ja voi toteuttaa osan tai osaa niistä.</t>
  </si>
  <si>
    <t>•Yhteistyötahon kustannuksia ei kateta hankkeen varoista.</t>
  </si>
  <si>
    <t>•Yhteistyötaholle ei siirretä EU-rahoitusosuutta.</t>
  </si>
  <si>
    <t>•Yhteistyötaho voi osallistua hankkeen yhteisrahoitukseen.</t>
  </si>
  <si>
    <t xml:space="preserve">Hankkeelle tulee perustaa ohjausryhmä, joka seuraa ja ohjaa hankkeen etenemistä. Kirjaa tähän ohjausryhmään suunnitellut tahot. Hankkeelle suositellaan perustettavan oma ohjausryhmänsä, mutta perusteluissa tapauksissa myös jo jokin olemassa oleva ryhmä voi toimia hankkeen ohjausryhmänä. </t>
  </si>
  <si>
    <t>Sisältyykö hankkeeseen ostopalveluja? Ostopalveluja ovat hankeorganisaation ulkopuolelta hankittavat palvelut, kuten esimerkiksi tilintarkastus tai koulutuspalvelut.</t>
  </si>
  <si>
    <t>TUKIHAKEMUS</t>
  </si>
  <si>
    <t>Hankeorganisaatio</t>
  </si>
  <si>
    <t>HANKESUUNNITELMA</t>
  </si>
  <si>
    <t>Kansallinen tavoite</t>
  </si>
  <si>
    <t>Hankkeen nimi englanniksi</t>
  </si>
  <si>
    <t>Hankenumero (vastuuviranomainen täyttää)</t>
  </si>
  <si>
    <t>Aloituspäivämäärä</t>
  </si>
  <si>
    <t>Lopetuspäivämäärä</t>
  </si>
  <si>
    <t>Jos hanke käynnistetään ennen tukipäätöstä, esitä perustelut tässä.</t>
  </si>
  <si>
    <t>Toteutetaanko hanke kertakorvaushankkeena?</t>
  </si>
  <si>
    <t>Hankkeen tausta ja perustelut</t>
  </si>
  <si>
    <t>Yleistavoite</t>
  </si>
  <si>
    <t>Tavoitteet</t>
  </si>
  <si>
    <t>Tavoite 1</t>
  </si>
  <si>
    <t>Tavoite 2</t>
  </si>
  <si>
    <t>Tavoite 3</t>
  </si>
  <si>
    <t>Tiedotussuunnitelma</t>
  </si>
  <si>
    <t>Riskiarvio</t>
  </si>
  <si>
    <t>Hankkeen vaikuttavuus</t>
  </si>
  <si>
    <t>Millä toimilla hakija pyrkii vaikuttamaan toimintojen jatkuvuuteen?</t>
  </si>
  <si>
    <t>Miten kertakorvattavan hankkeen tavoitteiden toteutumista mitataan?</t>
  </si>
  <si>
    <t xml:space="preserve"> </t>
  </si>
  <si>
    <t>INDIKAATTORIT</t>
  </si>
  <si>
    <t xml:space="preserve">Rahaston tuloksia ja vaikutuksia seurataan kaikille hankkeille ja toimille yhteisillä indikaattoreilla. Indikaattorit ovat erityistavoitekohtaisia. Hakijan tulee kirjata tämän hankkeen kannalta relevanttien indikaattoreiden tavoitetila. Toteuma raportoidaan myöhemmissä maksatushakemuksissa. Mikäli indikaattori ei ole relevantti, kirjataan siihen nolla (0). Jokainen kenttä tulee täyttää. Yhteisten, erityistavoitekohtaisten indikaattoreiden avulla rahaston vastuuviranomainen ja Euroopan komissio saavat vertailukelpoista tietoa, jota käytetään tulevan toiminnan suunnitteluun.
</t>
  </si>
  <si>
    <t>Perustelut ostopalvelun käytölle</t>
  </si>
  <si>
    <t>Hankeorganisaatiolla tulee lähtökohtaisesti olla edellytykset toteuttaa hanke itse. Ostopalveluja voidaan hankkia, jos se on hankkeen toteuttamisen kannalta tarkoituksenmukaista ja perusteltua. Ostopalveluja voivat olla esim. hankkeen tiedottamisesta aiheutuvat ostopalvelut ja tilintarkastus.</t>
  </si>
  <si>
    <t>Kirjoita kansallisen tavoitteen numero ja nimi tähän</t>
  </si>
  <si>
    <t>Hankkeen nimen tulisi olla lyhyt ja hankkeen toimintaa kuvaava. Hankkeen nimeä käytetään hanketiedotuksessa ja sen tulisi edistää hankkeen näkyvyyttä. Valitse siksi hankkeelle helposti muistettava ja mielenkiintoa herättävä nimi.</t>
  </si>
  <si>
    <t xml:space="preserve">Hankkeen englanninkielistä nimeä käytetään mm. ohjelman tuloksista viestittäessä. </t>
  </si>
  <si>
    <t>Kuvaile tiiviisti hankkeen tausta ja lähtötilanne, ja perustele hankkeen tarpeellisuus. Millä tavalla hakija toimii rahaston toimialalla?</t>
  </si>
  <si>
    <t>Anna hankkeesta lyhyt kuvaus, jota sekä hankkeet toteuttajat että vastuuviranomainen voivat käyttää tiedotuksessa.</t>
  </si>
  <si>
    <t xml:space="preserve">Miten hankkeesta tiedotetaan ja mitkä ovat tiedotuksen kohderyhmät? </t>
  </si>
  <si>
    <t>Miten hankkeen saamasta EU-tuesta viestitään? Millaista medianäkyvyyttä hankkeelle on odotettavissa?</t>
  </si>
  <si>
    <t>Millaisia riskejä hankkeen tavoitteisiin tai toteutettaviin toimintoihin liittyy? Miten niihin on varauduttu?</t>
  </si>
  <si>
    <t>Miten hankkeen tulokset vaikuttavat pidemmällä aikavälillä? Miten tulokset siirtyvät käytäntöön?</t>
  </si>
  <si>
    <t>Indikaattorit Erityistavoite 1</t>
  </si>
  <si>
    <t>Indikaattorit Erityistavoite 2</t>
  </si>
  <si>
    <t>Indikaattorit Erityistavoite 5</t>
  </si>
  <si>
    <t>Indikaattorit Erityistavoite 6</t>
  </si>
  <si>
    <t>AIKATAULU</t>
  </si>
  <si>
    <t>Hankkeen aikataulu</t>
  </si>
  <si>
    <t xml:space="preserve">Aikatauluta hanke 1-3 kuukauden jaksoissa. Vuoden pituiset tai sitä lyhyemmät hankkeet tulee aikatauluttaa kuukauden tarkkuudella. Vuotta pidemmät hankkeet tulee aikatauluttaa hakijan valinnan mukaan 1-3 kuukauden jaksoihin. Lisää tarvittava määrä jaksoja ja kuvaa jokaisen jakson aikana toteutettavat keskeisimmät toimenpiteet.
</t>
  </si>
  <si>
    <t>Jakso</t>
  </si>
  <si>
    <t>Jakson aikana toteutettavat toiminnot</t>
  </si>
  <si>
    <t xml:space="preserve">Hankkeelle voidaan myöntää EU-rahoitusta vain kerran. Mikäli hankkeelle on jo myönnetty EU-rahoitusta muusta lähteestä, ei tätä hakemusta voida käsitellä. </t>
  </si>
  <si>
    <t>Mistä muusta EU-rahoituslähteestä rahoitusta on haettu?</t>
  </si>
  <si>
    <t xml:space="preserve">Tuen saajalla on oltava edellytykset vastata tuetun toiminnan hankkeella aikaan saadun toiminnan jatkuvuudesta tuen myöntämisen päätyttyä </t>
  </si>
  <si>
    <t>ellei se hankeen luonteen vuoksi ole tarpeetonta (esimerkiksi hankkeen ollessa kertaluonteinen). Tarkoituksena on varmistaa hankkeella</t>
  </si>
  <si>
    <t>HANKINNAT</t>
  </si>
  <si>
    <t>Hankinnat (kansallisen kynnysarvon ylittävät hankinnat)</t>
  </si>
  <si>
    <t>Hankinnan kohde</t>
  </si>
  <si>
    <t>Hankintayksikkö</t>
  </si>
  <si>
    <t>Kuuluuko hankinta hankintalain soveltamisalaan?</t>
  </si>
  <si>
    <t>Muuta tietoa hankintaprosessista</t>
  </si>
  <si>
    <t>Onko hankinnasta valitettu markkinaoikeuteen?</t>
  </si>
  <si>
    <t>Käytettävä hankintamenettely</t>
  </si>
  <si>
    <t>Avoin menettely</t>
  </si>
  <si>
    <t>Rajoitettu menettely</t>
  </si>
  <si>
    <t>Neuvottelumenettely</t>
  </si>
  <si>
    <t>Suorahankinta</t>
  </si>
  <si>
    <t>Kilpailullinen neuvottelumenettely</t>
  </si>
  <si>
    <t>Puitejärjestely</t>
  </si>
  <si>
    <t>Suunnittelukilpailu</t>
  </si>
  <si>
    <t>Muu menettely</t>
  </si>
  <si>
    <t>Hankintailmoitus</t>
  </si>
  <si>
    <t>Tarjouspyyntö</t>
  </si>
  <si>
    <t>Hankintapäätös</t>
  </si>
  <si>
    <t>Sopimus</t>
  </si>
  <si>
    <t>Muu hankinta-asiakirja</t>
  </si>
  <si>
    <t>Avauspöytäkirja</t>
  </si>
  <si>
    <t>Tyyppi</t>
  </si>
  <si>
    <t>Määritä tähän hankinnan kohde, joka voi olla esim. laite, palvelu tai rakennus.</t>
  </si>
  <si>
    <t>Mikä taho hankkii edellisessä kohdassa kuvatun laitteen, palvelun, rakennuksen tms.?</t>
  </si>
  <si>
    <t xml:space="preserve">Varmista, kuuluuko hankinta hankintalain (348/2007) piiriin. Kynnysarvon alittavat hankinnat eivät kuulu hankintalain piiriin. Voimassaolevat kynnysarvot voit tarkistaa verkkosivuilta www.hankinnat.fi.
</t>
  </si>
  <si>
    <t>Tässä voit kuvailla hankintaprosessia vapaamuotoisesti.</t>
  </si>
  <si>
    <t>Jos hankinnasta on valitettu markkinaoikeuteen, anna tässä valituksen päivämäärä ja tieto asian käsittelytilanteesta markkinaoikeudessa.</t>
  </si>
  <si>
    <t>Valitse  käytettävä hankintamenettely.</t>
  </si>
  <si>
    <t xml:space="preserve">Ilmoita hankinta-asiakirjan päivämäärä ja liittäkää kopio asiakirjasta hakemukseen. </t>
  </si>
  <si>
    <t xml:space="preserve">Hakemukseen on liitettävä seuraavat asiakirjat: </t>
  </si>
  <si>
    <t>Voimassaolevat kynnysarvot voit tarkistaa verkkosivuilta www.hankinnat.fi.</t>
  </si>
  <si>
    <t xml:space="preserve">Varmista, kuuluuko hankinta hankintalain (348/2007) piiriin. Kynnysarvon alittavat hankinnat eivät kuulu hankintalain piiriin. 
</t>
  </si>
  <si>
    <t xml:space="preserve">• Rahoitussitoumukset kaikilta hankkeen rahoittajilta (tuensaaja/ hankekumppani/ muu julkinen tai yksityinen rahoitus). </t>
  </si>
  <si>
    <t>• Yksityisoikeudellisten organisaatioiden on lisäksi toimitettava kaksi viimeisintä tilinpäätöstä, jotka sisältävät taseen, tuloslaskelman ja toimintakertomuksen.</t>
  </si>
  <si>
    <t>HAKEMUKSEN ALLEKIRJOITUS</t>
  </si>
  <si>
    <t>Allekirjoitus</t>
  </si>
  <si>
    <t>Paikka</t>
  </si>
  <si>
    <t>Nimen selvennys</t>
  </si>
  <si>
    <t xml:space="preserve">                Vakuutan/vakuutamme hakemuksen tiedot oikeiksi.</t>
  </si>
  <si>
    <t>Päivämäärä</t>
  </si>
  <si>
    <t xml:space="preserve">                Annan/annamme suostumuksen päätösten sähköiseen tiedoksiantoon.</t>
  </si>
  <si>
    <t xml:space="preserve">Hakija voi antaa suostumuksen päätösten sähköiseen tiedoksiantoon. Tällöin päätös annetaan tiedoksi asianomaiselle hakijalle järjestelmän kautta sähköisesti. Sähköisestä tiedoksiannosta säädetään laissa sähköisestä asioinnista viranomaistoiminnassa (13/2003). </t>
  </si>
  <si>
    <t>Hakemuksen allekirjoittavat henkilöt, joilla on organisaation nimenkirjoitusoikeus.</t>
  </si>
  <si>
    <t>Asema organisaatiossa</t>
  </si>
  <si>
    <t>Hakijaorganisaation nimi</t>
  </si>
  <si>
    <t>Hankkeen nimi</t>
  </si>
  <si>
    <r>
      <t>• Todistus nimenkirjoitusoikeudesta</t>
    </r>
    <r>
      <rPr>
        <b/>
        <sz val="8"/>
        <rFont val="Arial"/>
        <family val="2"/>
      </rPr>
      <t/>
    </r>
  </si>
  <si>
    <t>Lisätietoja:</t>
  </si>
  <si>
    <t>Sisäasioiden EU-rahastojen budjettilomake rahoituskaudella 2014-2020</t>
  </si>
  <si>
    <t>Perustiedot</t>
  </si>
  <si>
    <t>Valitse</t>
  </si>
  <si>
    <t>Sisältävätkö hankkeen kustannukset arvonlisäveroa?</t>
  </si>
  <si>
    <t>Prosenttimääräisenä korvattavan kustannusmallin valinta, %</t>
  </si>
  <si>
    <t>EU-rahoitusosuus %</t>
  </si>
  <si>
    <t xml:space="preserve">Henkilöstökustannukset </t>
  </si>
  <si>
    <t>Tehtävänimike</t>
  </si>
  <si>
    <t>Tehtävän kuvaus</t>
  </si>
  <si>
    <t>Palkan peruste</t>
  </si>
  <si>
    <t>Lukumäärä</t>
  </si>
  <si>
    <t>Palkka</t>
  </si>
  <si>
    <t>Sivukulut %</t>
  </si>
  <si>
    <t>Lomaraha %</t>
  </si>
  <si>
    <t>Euroa</t>
  </si>
  <si>
    <t>Tehtävä 1</t>
  </si>
  <si>
    <t>Tehtävä 2</t>
  </si>
  <si>
    <t>Tehtävä 3</t>
  </si>
  <si>
    <t>Tehtävä 4</t>
  </si>
  <si>
    <t>Tehtävä 5</t>
  </si>
  <si>
    <t>Tehtävä 6</t>
  </si>
  <si>
    <t>Tehtävä 7</t>
  </si>
  <si>
    <t>Tehtävä 8</t>
  </si>
  <si>
    <t>Tehtävä 9</t>
  </si>
  <si>
    <t>Tehtävä 10</t>
  </si>
  <si>
    <t>Yhteensä</t>
  </si>
  <si>
    <t>Muut henkilöstökustannukset</t>
  </si>
  <si>
    <t>YHTEENSÄ</t>
  </si>
  <si>
    <t>Toiminnon nimi</t>
  </si>
  <si>
    <t>Kustannuslaji</t>
  </si>
  <si>
    <t>Selite</t>
  </si>
  <si>
    <t>Muut hankekustannukset</t>
  </si>
  <si>
    <t>Rahoitus</t>
  </si>
  <si>
    <t>EU-rahoitusosuus €</t>
  </si>
  <si>
    <t>Hankekumppanille 1 siirrettävä osuus</t>
  </si>
  <si>
    <t>Hankekumppanille 2 siirrettävä osuus</t>
  </si>
  <si>
    <t>Yhteisrahoitus €</t>
  </si>
  <si>
    <t>Yhteisrahoituksen erittely</t>
  </si>
  <si>
    <t>Julkinen/yksityinen</t>
  </si>
  <si>
    <t>Rahoituksen lähde</t>
  </si>
  <si>
    <t>Rahoittajan nimi</t>
  </si>
  <si>
    <t>Yksityinen</t>
  </si>
  <si>
    <t>Julkinen</t>
  </si>
  <si>
    <t>Tarkistusruutu (tämän pitää olla nolla)</t>
  </si>
  <si>
    <t>Rahoitus yhteensä</t>
  </si>
  <si>
    <t>Yhteenveto</t>
  </si>
  <si>
    <t>Hankkeen kustannukset</t>
  </si>
  <si>
    <t>Välittömät kustannukset</t>
  </si>
  <si>
    <t>Henkilöstökustannukset</t>
  </si>
  <si>
    <t>Toimintokustannukset</t>
  </si>
  <si>
    <t>Muut kustannukset</t>
  </si>
  <si>
    <t>Välilliset kustannukset</t>
  </si>
  <si>
    <t>Yhteisrahoituksen osuus €</t>
  </si>
  <si>
    <t>VUOSIKOHTAINEN BUDJETOINTI</t>
  </si>
  <si>
    <t>Vuosi</t>
  </si>
  <si>
    <t>Perustelut ennakon hakemiselle</t>
  </si>
  <si>
    <t>Ennakkoa haetaan euroa</t>
  </si>
  <si>
    <t>OHJE</t>
  </si>
  <si>
    <t>Hankintoja ja ennakoita koskevat välisivut tulee täyttää vain tapauskohtaisesti.</t>
  </si>
  <si>
    <t>Hakulomakkeesta tulostuu vain täytettävät osat. Lomakkeen täyttämistä opastavat ohjetekstit eivät tulostu.</t>
  </si>
  <si>
    <t>Onko kyseessä hanke- vai toimintatukihakemus?</t>
  </si>
  <si>
    <t>Hanketuki</t>
  </si>
  <si>
    <t>Toimintatuki</t>
  </si>
  <si>
    <t>Välimaksatushakemus</t>
  </si>
  <si>
    <t>Tuensaaja:</t>
  </si>
  <si>
    <t>Hankkeen aloituspäivämäärä:</t>
  </si>
  <si>
    <t>Hankkeen loppumispäivämäärä:</t>
  </si>
  <si>
    <t>Raportointiaikaväli (ppkkvvvv-ppkkvvvv):</t>
  </si>
  <si>
    <t>Ohjausryhmä:</t>
  </si>
  <si>
    <t>Ohjausryhmän kokoonpano</t>
  </si>
  <si>
    <t>Ohjausryhmän tapaamiset (pvm)</t>
  </si>
  <si>
    <t>HANKKEEN TOTEUTUMINEN</t>
  </si>
  <si>
    <t>Tukimuoto</t>
  </si>
  <si>
    <t>Toiminto</t>
  </si>
  <si>
    <t>Kuvaus</t>
  </si>
  <si>
    <t>Toimintojen toimeenpanovaihe</t>
  </si>
  <si>
    <t>Tulostavoite</t>
  </si>
  <si>
    <t>Tulokset raportointijaksolla</t>
  </si>
  <si>
    <t>Toimintojen toimeenpanovaihe: Raportoi kunkin hanketoiminnon täytäntöönpano raportointijakson aikana. Miten toiminnon täytäntöönpanossa on onnistuttu? Onko toiminto edennyt aikataulussa? Onko täytäntöönpanossa ilmennyt ongelmia?</t>
  </si>
  <si>
    <t>Tulokset raportointijaksolla: Arvioi tulosten syntymistä raportointijaksolla.</t>
  </si>
  <si>
    <t>Hankkeen tiedotustoimet</t>
  </si>
  <si>
    <t>Arvioi tähän hankkeessa tehtyjä tiedotustoimenpiteitä ja niiden onnistumista.</t>
  </si>
  <si>
    <t>Hankkeen kohderyhmän tavoittaminen</t>
  </si>
  <si>
    <t>Arvioi onko hanke tavoittanut kohderyhmät eli hyödynsaajat.</t>
  </si>
  <si>
    <t>Arvio hankkeen etenemisestä</t>
  </si>
  <si>
    <t>Arvioi hankkeen etenemistä. Eteneekö hanke suunnitellusti?</t>
  </si>
  <si>
    <t>Tavoite</t>
  </si>
  <si>
    <t xml:space="preserve">Aikatauluta hanke 1-3 kuukauden jaksoissa. Vuoden pituiset tai sitä lyhyemmät hankkeet tulee aikatauluttaa kuukauden tarkkuudella. Vuotta pidemmät hankkeet tulee aikatauluttaa hakijan valinnan mukaan 1-3 kuukauden jaksoihin. Lisää tarvittava määrä jaksoja </t>
  </si>
  <si>
    <t>Inventaariolistat</t>
  </si>
  <si>
    <t>Laitteet yli 10 000 euroa</t>
  </si>
  <si>
    <t>Laitteen kuvaus</t>
  </si>
  <si>
    <t>Laitteen sarjanumero</t>
  </si>
  <si>
    <t>Laitteen sijoituspaikka</t>
  </si>
  <si>
    <t>Laitteen ostopäivä</t>
  </si>
  <si>
    <t>Infrastruktuuri yli 100 000 euroa</t>
  </si>
  <si>
    <t>Infrastruktuurin kuvaus</t>
  </si>
  <si>
    <t>Kiinteistön sijainti</t>
  </si>
  <si>
    <t>Valmistumispäivämäärä</t>
  </si>
  <si>
    <t>Talousarviossa budjetoidut henkilöstö-kustannukset</t>
  </si>
  <si>
    <t>Aiemmissa maksatus-hakemuksissa hyväksytyt kustannukset</t>
  </si>
  <si>
    <t>Toteutunut lukumäärä</t>
  </si>
  <si>
    <t>Kirjanpidon tositenumerot</t>
  </si>
  <si>
    <t>Tehtävän toteutuneet kustannukset raportointi-jaksolla</t>
  </si>
  <si>
    <t>Kuukausipalkka</t>
  </si>
  <si>
    <t>Muu henkilöstökustannus</t>
  </si>
  <si>
    <t>Talousarviossa budjetoidut muut henkilöstö-kustannukset</t>
  </si>
  <si>
    <t>Käyttöasteen toteuma 0-100 % (käyttö- ja kiinteä omaisuus)</t>
  </si>
  <si>
    <t>Kustannuslajille talousarviossa budjetoitu summa €</t>
  </si>
  <si>
    <t>Aiemmissa maksatus-hakemuksissa hyväksytyt kustannukset €</t>
  </si>
  <si>
    <t>Kustannuslajin toteuma raportointijaksolla €</t>
  </si>
  <si>
    <t>KUSTANNUSTEN JAKAUTUMINEN KALENTERIVUOSILLE</t>
  </si>
  <si>
    <t>Talousarviossa budjetoidut kustannukset kalenterivuosittain</t>
  </si>
  <si>
    <t xml:space="preserve">Aiemmissa maksatushakemuksissa hyväksytyt kalenterivuosikustannukset </t>
  </si>
  <si>
    <t>Aiemmissa maksatushakemuk-sissa hyväksytyt kalenterivuosikohtaiset EU-rahoitusosuudet</t>
  </si>
  <si>
    <t xml:space="preserve">Toteuma </t>
  </si>
  <si>
    <t xml:space="preserve">  Tarkistusruutu (tämän pitää olla nolla)</t>
  </si>
  <si>
    <t>Siirron saajalle 1 siirrettävä osuus</t>
  </si>
  <si>
    <t>Siirron saajalle 2 siirrettävä osuus</t>
  </si>
  <si>
    <t>Yhteisrahoituksen toteuma</t>
  </si>
  <si>
    <t>Maksatustiedot</t>
  </si>
  <si>
    <t>Tuen saaja</t>
  </si>
  <si>
    <t>Tuen saajan osoite</t>
  </si>
  <si>
    <t>Tuen saajan y-tunnus</t>
  </si>
  <si>
    <t>Hankkeen diaarinumero</t>
  </si>
  <si>
    <t>Tilinhaltijan nimi</t>
  </si>
  <si>
    <t>Tuensaajan pankki</t>
  </si>
  <si>
    <t>Pankin osoite</t>
  </si>
  <si>
    <t>Tilinumero (IBAN)</t>
  </si>
  <si>
    <t>Talousyhteyshenkilön nimi</t>
  </si>
  <si>
    <t>Talousyhteyshenkilön puhelin</t>
  </si>
  <si>
    <t>Talousyhteyshenkilön sähköposti</t>
  </si>
  <si>
    <t>Hankkeen asiakirjojen säilytyspaikka</t>
  </si>
  <si>
    <t>Muita tietoja</t>
  </si>
  <si>
    <t xml:space="preserve">Haettava maksuerä </t>
  </si>
  <si>
    <t>Maksuerä, josta on kuitattu mahdollinen ennakko</t>
  </si>
  <si>
    <t>Maksatushakemuksen tietojen vahvistaminen</t>
  </si>
  <si>
    <t xml:space="preserve">Kyllä </t>
  </si>
  <si>
    <t>Paikka ja päiväys</t>
  </si>
  <si>
    <t>Allekirjoitus ja nimenselvennys</t>
  </si>
  <si>
    <t xml:space="preserve">Maksatushakemukseen tulee liittää seuraavat asiakirjat: </t>
  </si>
  <si>
    <t>• arvonlisävero-ohjaus 1. maksatushakemuksessa</t>
  </si>
  <si>
    <t>• ohjausryhmän kokousten pöytäkirjat</t>
  </si>
  <si>
    <t>• kirjanpidon pääkirjanote/otteet kyseiseltä raportointijaksolta</t>
  </si>
  <si>
    <t>• siirron saajan kirjanpidon pääkirjanotteet (mikäli sovellettavissa)</t>
  </si>
  <si>
    <t>• mikäli raportointijakson aikana on hankittu yli 30 000 euron hankintoja, tulee hankinta-asiakirjat liittää maksatushakemukseen</t>
  </si>
  <si>
    <t>Hankesuunnitelma</t>
  </si>
  <si>
    <t xml:space="preserve">Indikaattorit </t>
  </si>
  <si>
    <t>Aikataulu</t>
  </si>
  <si>
    <t>Hankinnat</t>
  </si>
  <si>
    <t>Liitteet</t>
  </si>
  <si>
    <t>Budj perustiedot</t>
  </si>
  <si>
    <t>Henkilöstökulut</t>
  </si>
  <si>
    <t>Ennakot</t>
  </si>
  <si>
    <t>Hakulomakkeen välilehdet</t>
  </si>
  <si>
    <t>Hankekumppanin määritelmä:
•Hankekumppani suorittaa osan tai osia hankkeen toiminnoista. 
•Hankekumppanille aiheutuu hankkeesta kustannuksia.
•Hankekumppani osallistuu hankkeen yhteisrahoitukseen.
•Osa tuensaajalle maksettavasta EU-rahoituksesta on siirrettävä hankekumppanille.
•Hankekumppanuudesta on oltava kirjallinen sopimus. Kaikkien em. kriteerien tulee täyttyä.</t>
  </si>
  <si>
    <t xml:space="preserve">Ilmoita tässä, mistä muusta EU-rahoituslähteestä hankkeelle haetaan rahoitusta ja milloin hakemus ratkaistaan.
</t>
  </si>
  <si>
    <t>Kuvaile lyhyesti hankkeen yleistavoite. Hankkeella voi olla vain yksi yleistavoite.
Se kuvaa yleisellä tasolla mutta konkreettisesti asiakokonaisuuden, jota hankkeessa kehitetään.</t>
  </si>
  <si>
    <t>Näet lisäohjeita, kun valitset täytettäviä soluja.</t>
  </si>
  <si>
    <t>PALAA TÄSTÄ KANSISIVULLE</t>
  </si>
  <si>
    <t>Hankkeen kuvaus</t>
  </si>
  <si>
    <t>Tavoite 1 Toiminto 2</t>
  </si>
  <si>
    <t>Tavoite 1 Toiminto 1</t>
  </si>
  <si>
    <t>Tavoite 1 Toiminto 3</t>
  </si>
  <si>
    <t>Tavoite 2 Toiminto 1</t>
  </si>
  <si>
    <t>Tavoite 2 Toiminto 2</t>
  </si>
  <si>
    <t>Tavoite 2 Toiminto 3</t>
  </si>
  <si>
    <t>Tavoite 3 Toiminto 1</t>
  </si>
  <si>
    <t>Tavoite 3 Toiminto 2</t>
  </si>
  <si>
    <t>Tavoite 3 Toiminto 3</t>
  </si>
  <si>
    <t>Tavoite 4 Toiminto 1</t>
  </si>
  <si>
    <t>Tavoite 4 Toiminto 2</t>
  </si>
  <si>
    <t>Tavoite 4 Toiminto 3</t>
  </si>
  <si>
    <t>Tavoite 4</t>
  </si>
  <si>
    <t>Aineet, tarvikkeet ja muut kustannukset</t>
  </si>
  <si>
    <t>Kustannus-lajille talous-arviossa budjetoitu summa €</t>
  </si>
  <si>
    <t>Toiminto 3</t>
  </si>
  <si>
    <t>Tavoite 1 - Toiminto 1</t>
  </si>
  <si>
    <t>Tavoite 1 - Toiminto 2</t>
  </si>
  <si>
    <t>Tavoite 1 - Toiminto 3</t>
  </si>
  <si>
    <t>Tavoite 2 - Toiminto 1</t>
  </si>
  <si>
    <t>Tavoite 2 - Toiminto 2</t>
  </si>
  <si>
    <t>Tavoite 2 - Toiminto 3</t>
  </si>
  <si>
    <t>Tavoite 3 - Toiminto 1</t>
  </si>
  <si>
    <t>Tavoite 3 - Toiminto 2</t>
  </si>
  <si>
    <t>Tavoite 3 - Toiminto 3</t>
  </si>
  <si>
    <t>Tavoite 4 - Toiminto 1</t>
  </si>
  <si>
    <t>Tavoite 4 - Toiminto 2</t>
  </si>
  <si>
    <t>Tavoite 4 - Toiminto 3</t>
  </si>
  <si>
    <t>Tavoitteiden toiminto-välisivuja tulee täyttää niin monta kuin hankkeessa on toimintoja.</t>
  </si>
  <si>
    <t>Lomake on kirjoitussuojattu niin, että vain täytettävät kohdat ovat valittavissa ja muokattavissa.</t>
  </si>
  <si>
    <t>Suojauksen vuoksi voit siirtyä muokattavasta kentästä toiseen painamalla enter- tai sarkainnäppäintä.</t>
  </si>
  <si>
    <t>Osassa tietokentistä on vieressä mainittu tekstin maksimipituus ja kun teksti on hyväksytty soluun,</t>
  </si>
  <si>
    <t>siinä näkyy myös siihen mennessä kirjoitettujen merkkien määrä.</t>
  </si>
  <si>
    <t>Hankesuunnitelma - maksatus</t>
  </si>
  <si>
    <t>Aikataulu - maksatus</t>
  </si>
  <si>
    <t>Hankinnat - maksatus</t>
  </si>
  <si>
    <t>Henkilöstökulut - maksatus</t>
  </si>
  <si>
    <t>Tavoite 1 Toiminto 1 - maksatus</t>
  </si>
  <si>
    <t>Tavoite 1 Toiminto 2 - maksatus</t>
  </si>
  <si>
    <t>Tavoite 1 Toiminto 3 - maksatus</t>
  </si>
  <si>
    <t>Tavoite 2 Toiminto 1 - maksatus</t>
  </si>
  <si>
    <t>Tavoite 2 Toiminto 2 - maksatus</t>
  </si>
  <si>
    <t>Tavoite 2 Toiminto 3 - maksatus</t>
  </si>
  <si>
    <t>Tavoite 3 Toiminto 1 - maksatus</t>
  </si>
  <si>
    <t>Tavoite 3 Toiminto 2 - maksatus</t>
  </si>
  <si>
    <t>Tavoite 3 Toiminto 3 - maksatus</t>
  </si>
  <si>
    <t>Tavoite 4 Toiminto 1 - maksatus</t>
  </si>
  <si>
    <t>Tavoite 4 Toiminto 2 - maksatus</t>
  </si>
  <si>
    <t>Tavoite 4 Toiminto 3 - maksatus</t>
  </si>
  <si>
    <t>Muut kustannukset - maksatus</t>
  </si>
  <si>
    <t>Yhteenveto - maksatus</t>
  </si>
  <si>
    <t>Rahoitus - maksatus</t>
  </si>
  <si>
    <t>Liitteet - maksatus</t>
  </si>
  <si>
    <t>Välimaksatusraportin välilehdet</t>
  </si>
  <si>
    <t>Alla olevista välilehtien nimistä pääsee siirtymään kyseiselle välilehdelle.</t>
  </si>
  <si>
    <t>Tämä hakulomake sisältää 50 välisivua, joista suurin osa koskee kaikkia hakijoita.</t>
  </si>
  <si>
    <t>Käytännön vinkkejä:
- solun sisällä rivinvaihtoja pystyy halutessaan lisäämään rivin alt+enter -toiminnolla
- jos yhdistetty solu ei suostu ottamaan muualta kopioitua tekstiä, voi painaa ensin F2 ja liittää sitten</t>
  </si>
  <si>
    <t>Indikaattorit - maksatus</t>
  </si>
  <si>
    <t>Inventaariolistat - maksatus</t>
  </si>
  <si>
    <t>Talousosio perustiedot - maksat</t>
  </si>
  <si>
    <t>1.1 Hankkeessa kehitettävien konsuliyhteistyötoimien määrä yhteensä</t>
  </si>
  <si>
    <t>Tämä kohta laskee yhteen kohdissa 1.1.1, 1.1.2, 1.1.3 ja 1.1.4 ilmoitetut määrät.</t>
  </si>
  <si>
    <t>1.1.1 Yhteisten konsulitilojen hyödyntäminen</t>
  </si>
  <si>
    <t>Hankkeen tuella yhteisiin konsulitiloihin sijoitettavien henkilöiden lukumäärä.</t>
  </si>
  <si>
    <t>1.1.2 Yhteiset viisumikeskukset</t>
  </si>
  <si>
    <t>Hankkeen tuella kehitettävien yhteisten viisumikeskusten lukumäärä.</t>
  </si>
  <si>
    <t>1.1.3 Yhteiset edustustotehtävät</t>
  </si>
  <si>
    <t>Hankkeen tuella kehitettävien yhteisten edustustotehtävien lukumäärä.</t>
  </si>
  <si>
    <t>1.1.4 Muut</t>
  </si>
  <si>
    <t>Hankkeen tuella kehitettävien muiden yhteisten konsuli- tai edustustotoimien lukuäärä.</t>
  </si>
  <si>
    <t>Kirjoita tähän, mitä kohdassa "muut" raportoitavat toimet ovat.</t>
  </si>
  <si>
    <t>1.2 Koulutus</t>
  </si>
  <si>
    <t>1.2.1 Kurssien lukumäärä</t>
  </si>
  <si>
    <t>Hankkeen tuella järjestettävien yhteiseen viisumipolitiikkaan liittyvien kurssien lukumäärä.</t>
  </si>
  <si>
    <t>1.2.2 Henkilöiden lukumäärä</t>
  </si>
  <si>
    <t>Hankkeen tuella yhteiseen viisumipolitiikkaan liittyvää koulutusta saavien henkilöiden lukumäärä. Kirjatkaa tähän eri henkilöt, ei kurssipäivien lukumäärää.</t>
  </si>
  <si>
    <t>1.3 Erityisasiantuntijoiden määrä kolmansissa maissa yhteensä</t>
  </si>
  <si>
    <t>Tämä kohta laskee yhteen kohdissa 1.3.1 ja 1.3.2 ilmoitetut lukumäärät.</t>
  </si>
  <si>
    <t>1.3.1 Maahanmuuttoalan yhdyshenkilöt</t>
  </si>
  <si>
    <t>Hankkeen tuella kolmansiin maihin lähetettyjen maahanmuuttoalan yhdyshenkilöiden (ILO) lukumäärä.</t>
  </si>
  <si>
    <t>1.3.2 Muut yhdyshenkilöt tai asiantuntijatehtävät</t>
  </si>
  <si>
    <t>Hankkeen tuella kolmansiin maihin lähetettyjen muiden asiantuntijoiden tai yhdyshenkilöiden lukumäärä.</t>
  </si>
  <si>
    <t>Kirjoita tähän, mitä tehtäviä kohdassa 1.3.2 tarkoitetut henkilöt hoitavat.</t>
  </si>
  <si>
    <t>1.4 Konsulaattien kehittäminen</t>
  </si>
  <si>
    <t>1.4.1 Hankkeessa kehitettävien tai parannettavien konsulaattien lukumäärä</t>
  </si>
  <si>
    <t>Hankkeen tuella kehitettävien konsulaattien lukumäärä. Kehittämistoimet voivat liittyä esimerkiksi konsulaattien prosesseihin, henkilöstön osaamiseen, viisuminkäsittelyyn liittyviin tiloihin tai tekniikkaan.</t>
  </si>
  <si>
    <t>1.4.2 Hankkeessa kehitettävien tai parannettavien konsulaattien prosenttiosuus konsulaattien kokonaismäärästä</t>
  </si>
  <si>
    <t>Kirjaa tähän, miten isoa prosentuaalista osaa kehittämistoimien kohteena olleet konsuulatit edustavat kaikkiin edustustoihin nähden?</t>
  </si>
  <si>
    <t>2.1 Rajavalvontaan liittyvää koulutusta saaneiden henkilöiden ja kurssien määrä yhteensä</t>
  </si>
  <si>
    <t>Tämä kohta laskee yhteen kohdissa 2.1.1 ja 2.1.2 ilmoitetut lukumäärät.</t>
  </si>
  <si>
    <t>2.1.1 Kurssien lukumäärä</t>
  </si>
  <si>
    <t>Hankkeen tuella järjestettävien rajavalvontaan liittyvien kurssien lukumäärä.</t>
  </si>
  <si>
    <t>2.1.2 Henkilöiden lukumäärä</t>
  </si>
  <si>
    <t>Rajavalvontaan liittyvää koulutusta saavien henkilöiden lukumäärä.</t>
  </si>
  <si>
    <t>2.2 Kehitetyn tai parannetun rajavalvonnan infrastruktuurin (tarkastukset ja valvonta) ja välineiden määrä yhteensä</t>
  </si>
  <si>
    <t>Tämä kohta laskee yhteen kohdissa 2.2.1, 2.2.2, 2.2.3, 2.2.4 ja 2.2.5 ilmoitetut määrät.</t>
  </si>
  <si>
    <t>2.2.1 Infrastruktuuri</t>
  </si>
  <si>
    <t>Kehitetäänkö hankkeessa rajavalvontaan tai -tarkastuksiin liittyvää infrastruktuuria, kuten esim. rakennuksia, kiinteitä valvontalaitteita tai rajatarkastusalueita?</t>
  </si>
  <si>
    <t>2.2.2 Kulkuneuvot</t>
  </si>
  <si>
    <t>Tämä kohta laskee yhteen ilma-alukset sekä maa- ja vesikulkuneuvot (kohdat 2.2.2.1, 2.2.2.2 ja 2.2.2.3).</t>
  </si>
  <si>
    <t>2.2.2.1 Ilma-alukset</t>
  </si>
  <si>
    <t>Hankitaanko tai parannetaanko hankkeessa ilma-aluksia, kuten lentokoneita, helikoptereita tai miehittämättömiä ilma-aluksia (RPAS)?</t>
  </si>
  <si>
    <t>2.2.2.2 Maakulkuneuvot</t>
  </si>
  <si>
    <t>Hankitaanko tai parannetaanko hankkeessa maakulkuneuvoja, kuten esimerkiksi partioautoja, maastoajoneuvoja, mönkijöitä, moottoripyöriä tai -kelkkoja?</t>
  </si>
  <si>
    <t>2.2.2.3 Vesikulkuneuvot</t>
  </si>
  <si>
    <t>Hankitaanko tai parannetaanko hankkeessa vesikulkuneuvoja, kuten esimerkiksi partioveneitä, vartiolaivoja tai nopeita veneitä?</t>
  </si>
  <si>
    <t>2.2.3 Laitteiden lukumäärä</t>
  </si>
  <si>
    <t>Hankitaanko tai parannetaanko hankkeessa rajavalvonnassa tai -tarkastuksissa tarvittavia laitteita, kuten esimerkiksi liikuteltavia valvontalaitteistoja tai -laitteita, matkustusasiakirjojen tai sormenjälkien tarkastus- ja lukulaitteita?</t>
  </si>
  <si>
    <t>2.2.4 Muut</t>
  </si>
  <si>
    <t>Hankitaanko tai parannetaanko hankkeessa sellaisia rajavalvonnassa tai -tarkastuksissa tarvittavia laitteita tai välineistöä, jotka eivät sovi ylläoleviin kohtiin? Jos kyllä, niin ilmoittakaa tässä lukumäärä.</t>
  </si>
  <si>
    <t>2.3 Hankkeen tuella hankittujen rajatarkastusautomaattien kautta tehtyjen ulkorajanylitysten määrän osuus rajanylitysten kokonaismäärästä</t>
  </si>
  <si>
    <t>Mikäli hankkeen tuella hankitaan rajatarkastusautomaatteja (ABC), kirjatkaa tähän arvio siitä, miten iso osa ulkorajaylityksistä tulee tapahtumaan hankittujen automaattien kautta?</t>
  </si>
  <si>
    <t>2.4 Eurosurin yhteydessä kehitetyn tai parannetun rajavalvontainfrastruktuurin määrä yhteensä.</t>
  </si>
  <si>
    <t>2.4.1 Kansalliset keskukset (NCC)</t>
  </si>
  <si>
    <t>Kehitetäänkö tai parannetaanko hankkeen tuella sellaista rajavalvontainfrastruktuuria, joka on yhteydessä suoraan kansalliseen EUROSUR-keskukseen (NCC)?</t>
  </si>
  <si>
    <t>2.4.2 Alueelliset keskukset (RCC)</t>
  </si>
  <si>
    <t>Kehitetäänkö tai parannetaanko hankkeen tuella sellaista rajavalvontainfrastruktuuria, joka on yhteydessä alueelliseen EUROSUR-keskukseen (RCC)?</t>
  </si>
  <si>
    <t>2.4.3 Paikalliset keskukset (LCC)</t>
  </si>
  <si>
    <t>Kehitetäänkö tai parannetaanko hankkeen tuella sellaista rajavalvontainfrastruktuuria, joka on yhteydessä paikalliseen EUROSUR-keskukseen (LCC)?</t>
  </si>
  <si>
    <t>2.4.4 Muut keskukset</t>
  </si>
  <si>
    <t>Kehitetäänkö tai parannetaanko hankkeen tuella sellaista rajavalvontainfrastruktuuria, joka on yhteydessä muihin kuin kansalliseen, alueellisiin tai paikallisiin EUROSUR-keskuksiin?</t>
  </si>
  <si>
    <t>Jos hankkeessa hankintaan laitteita, jotka kirjasitte kohtaan "muut", niin todetkaa tässä lyhyesti millaisista laitteista, välineistöstä tms. on kyse.</t>
  </si>
  <si>
    <t>Erityistavoitteelle 3 (operatiivinen tuki) ei ole indikaattoreita.</t>
  </si>
  <si>
    <t>5.1 Yhteisten tutkintaryhmien ja operationaalisten EMPACT-hankkeiden määrä yhteensä</t>
  </si>
  <si>
    <t>Tämä kohta laskee yhteen alla kohdissa 5.1.1 ja 5.1.2 ilmoitetut lukumäärät.</t>
  </si>
  <si>
    <t>5.1.1 Hankeen tukemien yhteisten tutkintaryhmien lukumäärä</t>
  </si>
  <si>
    <t>Montako yhteistä tutkintaryhmää (Joint investigation team, JIT) on perustettu hankkeen tuella?</t>
  </si>
  <si>
    <t>5.1.2 Hankkeen tukemien operationaalisten EMPACT-hankkeiden lukumäärä</t>
  </si>
  <si>
    <t>Montako Empact-hanketta on perustettu hankkeen tuella? EMPACT = European Multidisciplinary Platform against Criminal Threats.</t>
  </si>
  <si>
    <t>5.1.3 Osallistuitteko vastaavana jäsenvaltiona?</t>
  </si>
  <si>
    <t>Vastatkaa tähän kyllä tai ei.</t>
  </si>
  <si>
    <t>5.1.4 Osallistuitteko kumppanijäsenvaltiona?</t>
  </si>
  <si>
    <t>5.1.5 Osallistuneiden kansallisten viranomaisten lukumäärä</t>
  </si>
  <si>
    <t>Montako suomalaista viranomaista osallistui hankkeeseen?</t>
  </si>
  <si>
    <t>5.1.6 Osallistuneiden kansallisten viranomaisten nimet</t>
  </si>
  <si>
    <t>Kirjatkaa tähän osallistuneet viranomaiset.</t>
  </si>
  <si>
    <t>5.1.7 Osallistuneiden unionin virastojen lukumäärä</t>
  </si>
  <si>
    <t>Montako Euroopan unionin virastoa osallistui hankkeeseen (esim. Eurojust, Europol)?</t>
  </si>
  <si>
    <t>5.1.8 Osallistuneiden unionin viranomaisten nimet</t>
  </si>
  <si>
    <t>Kirjatkaa tähän osallistuneet Euroopan unionin virastot.</t>
  </si>
  <si>
    <t>5.2 Rajat ylittäviin aiheisiin liittyvää koulutusta saaneen lainvalvontahenkilöstön määrä yhteensä</t>
  </si>
  <si>
    <t>5.2.1 Koulutusta saaneen henkilöstön lukumäärä yhteensä.</t>
  </si>
  <si>
    <t>Tämä kohta laskee yhteen alla eri rikollisuuden alojen kohdalla ilmoitetut henkilömäärät.</t>
  </si>
  <si>
    <t>5.2.1.1 Terrorismi</t>
  </si>
  <si>
    <t>Kuinka monta henkilöä saa hankkeen tuella koulutusta terrorismiin liittyen?</t>
  </si>
  <si>
    <t>5.2.1.2 Ihmiskauppa sekä naisten ja lasten seksuaalinen hyväksikäyttö</t>
  </si>
  <si>
    <t>Kuinka monta henkilöä saa hankkeen tuella koulutusta ihmiskauppaan tai naisten ja lasten seksuaaliseen hyväksikäyttöön liittyen?</t>
  </si>
  <si>
    <t>5.2.1.3 Laiton huumekauppa</t>
  </si>
  <si>
    <t>Kuinka monta henkilöä saa hankkeen tuella koulutusta laittomaan huumekauppaan liittyen?</t>
  </si>
  <si>
    <t>5.2.1.4 Laiton asekauppa.</t>
  </si>
  <si>
    <t>Kuinka monta henkilöä saa hankkeen tuella koulutusta laittomaan asekauppaan liittyen?</t>
  </si>
  <si>
    <t>5.2.1.5 Rahanpesu</t>
  </si>
  <si>
    <t>Kuinka monta henkilöä saa hankkeen tuella koulutusta rahanpesuun liittyen?</t>
  </si>
  <si>
    <t>5.2.1.6 Lahjonta</t>
  </si>
  <si>
    <t>Kuinka monta henkilöä saa hankkeen tuella koulutusta lahjontaan liittyen?</t>
  </si>
  <si>
    <t>5.2.1.7 Maksuvälineiden väärentäminen</t>
  </si>
  <si>
    <t>Kuinka monta henkilöä saa hankkeen tuella koulutusta maksuvälineiden väärentämiseen liittyen?</t>
  </si>
  <si>
    <t>5.2.1.8 Tietokonerikollisuus</t>
  </si>
  <si>
    <t>Kuinka monta henkilöä saa hankkeen tuella koulutusta tietokonerikollisuuteen liittyen?</t>
  </si>
  <si>
    <t>5.2.1.9 Järjestäytynyt rikollisuus</t>
  </si>
  <si>
    <t>Kuinka monta henkilöä saa hankkeen tuella koulutusta järjestäytyneeseen rikollisuuteen liittyen?</t>
  </si>
  <si>
    <t>5.2.2 Koulutuspäivien lukumäärä yhteensä (henkilöpäivät)</t>
  </si>
  <si>
    <t xml:space="preserve">Tämä kohta laskee yhteen alla eri rikollisuuden alojen kohdalla ilmoitetut koulutuspäivien lukumäärät. 
Koulutuspäivä = 6h koulutusta. Esimerkiksi 9 henkilöä saa 2h koulutusta. Tämä on yhteensä 18h koulutusta, joka on 3 koulutuspäivää.
</t>
  </si>
  <si>
    <t>5.2.2.1 Terrorismi</t>
  </si>
  <si>
    <t>Kuinka monta koulutuspäivää on saatu yhteensä terrorismiin liittyen? 
Koulutuspäivä = 6h koulutusta. Esimerkiksi jos 9 henkilöä saa kukin 2h koulutusta, on se yhteensä 18h koulutusta. Tämä on 3 koulutuspäivää.</t>
  </si>
  <si>
    <t>5.2.2.2 Ihmiskauppa sekä naisten ja lasten seksuaalinen hyväksikäyttö</t>
  </si>
  <si>
    <t>Kuinka monta koulutuspäivää on saatu yhteensä ihmiskauppaan sekä naisten ja lasten seksuaaliseen hyväksikäyttöön liittyen? 
Koulutuspäivä = 6h koulutusta. Esimerkiksi jos 9 henkilöä saa kukin 2h koulutusta, on se yhteensä 18h koulutusta. Tämä on 3 koulutuspäivää.</t>
  </si>
  <si>
    <t>5.2.2.3 Laiton huumekauppa</t>
  </si>
  <si>
    <t>Kuinka monta koulutuspäivää on saatu yhteensä laittomaan huumekauppaan liittyen? 
Koulutuspäivä = 6h koulutusta. Esimerkiksi jos 9 henkilöä saa kukin 2h koulutusta, on se yhteensä 18h koulutusta. Tämä on 3 koulutuspäivää.</t>
  </si>
  <si>
    <t>5.2.2.4 Laiton asekauppa.</t>
  </si>
  <si>
    <t>Kuinka monta koulutuspäivää on saatu yhteensä laittomaan asekauppaan liittyen? 
Koulutuspäivä = 6h koulutusta. Esimerkiksi jos 9 henkilöä saa kukin 2h koulutusta, on se yhteensä 18h koulutusta. Tämä on 3 koulutuspäivää.</t>
  </si>
  <si>
    <t>5.2.2.5 Rahanpesu</t>
  </si>
  <si>
    <t>Kuinka monta koulutuspäivää on saatu yhteensä rahanpesuun liittyen? 
Koulutuspäivä = 6h koulutusta. Esimerkiksi jos 9 henkilöä saa kukin 2h koulutusta, on se yhteensä 18h koulutusta. Tämä on 3 koulutuspäivää.</t>
  </si>
  <si>
    <t>5.2.2.6 Lahjonta</t>
  </si>
  <si>
    <t>Kuinka monta koulutuspäivää on saatu yhteensä lahjontaan liittyen? 
Koulutuspäivä = 6h koulutusta. Esimerkiksi jos 9 henkilöä saa kukin 2h koulutusta, on se yhteensä 18h koulutusta. Tämä on 3 koulutuspäivää.</t>
  </si>
  <si>
    <t>5.2.2.7 Maksuvälineiden väärentäminen</t>
  </si>
  <si>
    <t>Kuinka monta koulutuspäivää on saatu yhteensä maksuvälineiden väärentämiseen liittyen? 
Koulutuspäivä = 6h koulutusta. Esimerkiksi jos 9 henkilöä saa kukin 2h koulutusta, on se yhteensä 18h koulutusta. Tämä on 3 koulutuspäivää.</t>
  </si>
  <si>
    <t>5.2.2.8 Tietokonerikollisuus</t>
  </si>
  <si>
    <t>Kuinka monta koulutuspäivää on saatu yhteensä tietokonerikollisuuteen liittyen? 
Koulutuspäivä = 6h koulutusta. Esimerkiksi jos 9 henkilöä saa kukin 2h koulutusta, on se yhteensä 18h koulutusta. Tämä on 3 koulutuspäivää.</t>
  </si>
  <si>
    <t>5.2.2.9 Järjestäytynyt rikollisuus</t>
  </si>
  <si>
    <t>Kuinka monta koulutuspäivää on saatu yhteensä järjestäytyneeseen rikollisuuteen liittyen? 
Koulutuspäivä = 6h koulutusta. Esimerkiksi jos 9 henkilöä saa kukin 2h koulutusta, on se yhteensä 18h koulutusta. Tämä on 3 koulutuspäivää.</t>
  </si>
  <si>
    <t>5.3 Rikosten torjunnan alan hankkeiden määrä ja taloudellinen arvo.</t>
  </si>
  <si>
    <t>5.3.1 Hankkeiden lukumäärä</t>
  </si>
  <si>
    <t>Tämä kohta laskee yhteen alla eri rikollisuuden alojen kohdalla ilmoitetut lukumäärät.</t>
  </si>
  <si>
    <t>5.3.1.1 Terrorismi</t>
  </si>
  <si>
    <t>Kohdistuuko hanke terrorismin torjuntaan? Vastaa 1 jos kyllä ja 0 jos ei.</t>
  </si>
  <si>
    <t>5.3.1.2 Ihmiskauppa sekä naisten ja lasten seksuaalinen hyväksikäyttö</t>
  </si>
  <si>
    <t>Kohdistuuko hanke ihmiskaupan sekä naisten ja lasten seksuaalisen hyväksikäytön torjuntaan? Vastaa 1 jos kyllä ja 0 jos ei.</t>
  </si>
  <si>
    <t>5.3.1.3 Laiton huumekauppa</t>
  </si>
  <si>
    <t>Kohdistuuko hanke laittoman huumekaupan torjuntaan? Vastaa 1 jos kyllä ja 0 jos ei.</t>
  </si>
  <si>
    <t>5.3.1.4 Laiton asekauppa.</t>
  </si>
  <si>
    <t>Kohdistuuko hanke laittoman asekaupan torjuntaan? Vastaa 1 jos kyllä ja 0 jos ei.</t>
  </si>
  <si>
    <t>5.3.1.5 Rahanpesu</t>
  </si>
  <si>
    <t>Kohdistuuko hanke rahanpesun torjuntaan? Vastaa 1 jos kyllä ja 0 jos ei.</t>
  </si>
  <si>
    <t>5.3.1.6 Lahjonta</t>
  </si>
  <si>
    <t>Kohdistuuko hanke lahjonnan torjuntaan? Vastaa 1 jos kyllä ja 0 jos ei.</t>
  </si>
  <si>
    <t>5.3.1.7 Maksuvälineiden väärentäminen</t>
  </si>
  <si>
    <t>Kohdistuuko hanke maksuvälineiden väärentämisen torjuntaan? Vastaa 1 jos kyllä ja 0 jos ei.</t>
  </si>
  <si>
    <t>5.3.1.8 Tietokonerikollisuus</t>
  </si>
  <si>
    <t>Kohdistuuko hanke tietokonerikollisuuden torjuntaan? Vastaa 1 jos kyllä ja 0 jos ei.</t>
  </si>
  <si>
    <t>5.3.1.9 Järjestäytynyt rikollisuus</t>
  </si>
  <si>
    <t>Kohdistuuko hanke järjestäytyneen rikollisuuden torjuntaan? Vastaa 1 jos kyllä ja 0 jos ei.</t>
  </si>
  <si>
    <t>5.3.2 Hankkeiden taloudellinen arvo yhteensä</t>
  </si>
  <si>
    <t>Tämä kohta laskee yhteensä hankkeiden taloudellisen arvon.</t>
  </si>
  <si>
    <t>5.3.2.1 Terrorismi</t>
  </si>
  <si>
    <t>Ilmoittakaa tässä arvio hankkeen kokonaiskustannuksista.</t>
  </si>
  <si>
    <t>5.3.2.2 Ihmiskauppa sekä naisten ja lasten seksuaalinen hyväksikäyttö</t>
  </si>
  <si>
    <t>5.3.2.3 Laiton huumekauppa</t>
  </si>
  <si>
    <t>5.3.2.4 Laiton asekauppa.</t>
  </si>
  <si>
    <t>5.3.2.5 Rahanpesu</t>
  </si>
  <si>
    <t>5.3.2.6 Lahjonta</t>
  </si>
  <si>
    <t>5.3.2.7 Maksuvälineiden väärentäminen</t>
  </si>
  <si>
    <t>5.3.2.8 Tietokonerikollisuus</t>
  </si>
  <si>
    <t>5.3.2.9 Järjestäytynyt rikollisuus</t>
  </si>
  <si>
    <t>5.4 Sellaisten hankkeiden määrä, jotka liittyvät Europolin tietojärjestelmiin, tietokantoihin tai viestintävälineisiin ja joissa pyritään tehostamaan lainvalvontatietojen vaihtoa, jaoteltuna</t>
  </si>
  <si>
    <t>Tämä kohta laskee yhteen alla ilmoitetut lukumäärät.</t>
  </si>
  <si>
    <t>5.4.1 Tietojen latausjärjestelmät (1 tai 0)</t>
  </si>
  <si>
    <t>Kohdistuuko hanke tietojen latausjärjestelmiin? Vastaa 1 jos kyllä ja 0 jos ei.</t>
  </si>
  <si>
    <t>5.4.2 SIENAn käyttöoikeuksien laajentaminen (1 tai 0)</t>
  </si>
  <si>
    <t>Kohdistuuko hanke SIENAn käyttöoikeuksien laajentamiseen? Vastaa 1 jos kyllä ja 0 jos ei.</t>
  </si>
  <si>
    <t>5.4.3 Tietojen tallentaminen analyysitietokantoihin (1 tai 0)</t>
  </si>
  <si>
    <t>Kohdistuuko hanke tietojen tallentamiseen analyysitietokantoihin? Vastaa 1 jos kyllä ja 0 jos ei.</t>
  </si>
  <si>
    <t>6.1 Uusien tai parannettujen välineiden lukumäärä.</t>
  </si>
  <si>
    <t>Kirjaa tähän hankkeen tuella hankittujen tai parannettujen välineiden lukumäärä, joilla voidaan paremmin suojata elintärkeää infrastruktuuria.</t>
  </si>
  <si>
    <t>6.2 Hankkeen kohdentuminen riskien arviointiin ja hallintaan sisäisen turvallisuuden alalla (1 tai 0)</t>
  </si>
  <si>
    <t>Vastaa 1 jos hanke kohdistuu riskien arviointiin ja hallintaan ja 0 jos ei.</t>
  </si>
  <si>
    <t>6.3 Asiantuntijakokousten, työpajojen, seminaarien, konferenssien, julkaisujen, verkkosivustojen ja verkkokuulemisten määrä yhteensä</t>
  </si>
  <si>
    <t>6.3.1 Kriittisen infrastruktuurin suojelu</t>
  </si>
  <si>
    <t>Kuinka monta kriittisen infrastruktuurin suojeluun liittyvää asiantuntijakokousta, työpajaa, seminaaria, julkaisua tms. hankkeen tuella toteutetaan?</t>
  </si>
  <si>
    <t>6.3.2 Riskin- ja kriisitilanteen hallinta</t>
  </si>
  <si>
    <t>Kuinka monta riskin- ja kriisitilanteen hallintaan liittyvää asiantuntijakokousta, työpajaa, seminaaria, julkaisua tms. hankkeen tuella toteutetaan?</t>
  </si>
  <si>
    <t>Toteuma raportointijakso</t>
  </si>
  <si>
    <t>Toteuma koko hanke</t>
  </si>
  <si>
    <t>Sisäisen turvallisuuden rahasto</t>
  </si>
  <si>
    <t>PVM</t>
  </si>
  <si>
    <t>Toiminto 1</t>
  </si>
  <si>
    <t>Määrittele hankkeelle yhteensä 1-4 kpl välitöntä, konkreettista tavoitetta. Määrittele kullekin tavoitteelle seuraavissa kohdissa 1-3 kpl toimintoja sekä niille tulostavoitteet.
Hakuohjeista löydät lisäohjeita tavoitteen, toimintojen ja tulostavoitteden määrittelyyn. 
Lomakkeessa on valmiina paikat kolmelle tavoitteelle.</t>
  </si>
  <si>
    <t>Indikaattorien laskentaperuste ja toteuman selite</t>
  </si>
  <si>
    <t>Anna tässä lisätietoja indikaattorien toteumasta ja esitä kullekin hankkeen indikaattorille laskentaperusteet.</t>
  </si>
  <si>
    <t>Kirjanpidon tositenumerot (max. 1000 merkkiä)</t>
  </si>
  <si>
    <t>Jakson toteuma (max. 1500 merkkiä)</t>
  </si>
  <si>
    <t>tulostavoite 1</t>
  </si>
  <si>
    <t>Epävirallinen versio</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</si>
</sst>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0_ ;[Red]\-#,##0.00\ "/>
    <numFmt numFmtId="165" formatCode="#,##0.00\ _€"/>
  </numFmts>
  <fonts count="22" x14ac:knownFonts="1">
    <font>
      <sz val="10"/>
      <name val="Arial"/>
    </font>
    <font>
      <u/>
      <sz val="9"/>
      <color indexed="19"/>
      <name val="Tahoma"/>
      <family val="2"/>
    </font>
    <font>
      <sz val="8"/>
      <name val="Arial"/>
      <family val="2"/>
    </font>
    <font>
      <b/>
      <sz val="10"/>
      <name val="Arial"/>
      <family val="2"/>
    </font>
    <font>
      <b/>
      <sz val="14"/>
      <name val="Arial"/>
      <family val="2"/>
    </font>
    <font>
      <sz val="9"/>
      <name val="Arial"/>
      <family val="2"/>
    </font>
    <font>
      <sz val="10"/>
      <name val="Arial"/>
      <family val="2"/>
    </font>
    <font>
      <sz val="8"/>
      <name val="Arial"/>
      <family val="2"/>
    </font>
    <font>
      <b/>
      <sz val="9"/>
      <name val="Arial"/>
      <family val="2"/>
    </font>
    <font>
      <b/>
      <sz val="8"/>
      <name val="Arial"/>
      <family val="2"/>
    </font>
    <font>
      <sz val="10"/>
      <name val="Arial"/>
      <family val="2"/>
    </font>
    <font>
      <i/>
      <sz val="10"/>
      <name val="Arial"/>
      <family val="2"/>
    </font>
    <font>
      <sz val="11"/>
      <color theme="0"/>
      <name val="Calibri"/>
      <family val="2"/>
      <scheme val="minor"/>
    </font>
    <font>
      <sz val="11"/>
      <color rgb="FF9C0006"/>
      <name val="Calibri"/>
      <family val="2"/>
      <scheme val="minor"/>
    </font>
    <font>
      <u/>
      <sz val="10"/>
      <color theme="10"/>
      <name val="Arial"/>
      <family val="2"/>
    </font>
    <font>
      <b/>
      <sz val="11"/>
      <name val="Calibri"/>
      <family val="2"/>
      <scheme val="minor"/>
    </font>
    <font>
      <sz val="11"/>
      <name val="Calibri"/>
      <family val="2"/>
      <scheme val="minor"/>
    </font>
    <font>
      <sz val="10"/>
      <color rgb="FFFF0000"/>
      <name val="Arial"/>
      <family val="2"/>
    </font>
    <font>
      <sz val="8"/>
      <color rgb="FFFF0000"/>
      <name val="Arial"/>
      <family val="2"/>
    </font>
    <font>
      <u/>
      <sz val="8"/>
      <color theme="10"/>
      <name val="Arial"/>
      <family val="2"/>
    </font>
    <font>
      <sz val="10"/>
      <color theme="10"/>
      <name val="Arial"/>
      <family val="2"/>
    </font>
    <font>
      <sz val="10"/>
      <name val="Arial"/>
      <family val="2"/>
    </font>
  </fonts>
  <fills count="11">
    <fill>
      <patternFill patternType="none"/>
    </fill>
    <fill>
      <patternFill patternType="gray125"/>
    </fill>
    <fill>
      <patternFill patternType="solid">
        <fgColor theme="6" tint="0.39997558519241921"/>
        <bgColor indexed="65"/>
      </patternFill>
    </fill>
    <fill>
      <patternFill patternType="solid">
        <fgColor theme="6"/>
      </patternFill>
    </fill>
    <fill>
      <patternFill patternType="solid">
        <fgColor rgb="FFFFC7CE"/>
      </patternFill>
    </fill>
    <fill>
      <patternFill patternType="solid">
        <fgColor theme="6" tint="0.59999389629810485"/>
        <bgColor indexed="64"/>
      </patternFill>
    </fill>
    <fill>
      <patternFill patternType="solid">
        <fgColor theme="0"/>
        <bgColor indexed="64"/>
      </patternFill>
    </fill>
    <fill>
      <patternFill patternType="solid">
        <fgColor theme="6" tint="0.79998168889431442"/>
        <bgColor indexed="64"/>
      </patternFill>
    </fill>
    <fill>
      <patternFill patternType="solid">
        <fgColor theme="2" tint="-9.9978637043366805E-2"/>
        <bgColor indexed="64"/>
      </patternFill>
    </fill>
    <fill>
      <patternFill patternType="solid">
        <fgColor theme="0" tint="-4.9989318521683403E-2"/>
        <bgColor indexed="64"/>
      </patternFill>
    </fill>
    <fill>
      <patternFill patternType="solid">
        <fgColor theme="7"/>
        <bgColor indexed="64"/>
      </patternFill>
    </fill>
  </fills>
  <borders count="37">
    <border>
      <left/>
      <right/>
      <top/>
      <bottom/>
      <diagonal/>
    </border>
    <border>
      <left style="thin">
        <color indexed="64"/>
      </left>
      <right/>
      <top/>
      <bottom/>
      <diagonal/>
    </border>
    <border>
      <left/>
      <right style="thin">
        <color indexed="64"/>
      </right>
      <top/>
      <bottom/>
      <diagonal/>
    </border>
    <border>
      <left/>
      <right/>
      <top style="thin">
        <color indexed="64"/>
      </top>
      <bottom/>
      <diagonal/>
    </border>
    <border>
      <left/>
      <right/>
      <top/>
      <bottom style="thin">
        <color indexed="64"/>
      </bottom>
      <diagonal/>
    </border>
    <border>
      <left/>
      <right style="thin">
        <color indexed="64"/>
      </right>
      <top style="thin">
        <color indexed="64"/>
      </top>
      <bottom/>
      <diagonal/>
    </border>
    <border>
      <left/>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medium">
        <color indexed="64"/>
      </right>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9">
    <xf numFmtId="0" fontId="0" fillId="0" borderId="0"/>
    <xf numFmtId="0" fontId="12" fillId="2" borderId="0" applyNumberFormat="0" applyBorder="0" applyAlignment="0" applyProtection="0"/>
    <xf numFmtId="0" fontId="12" fillId="3" borderId="0" applyNumberFormat="0" applyBorder="0" applyAlignment="0" applyProtection="0"/>
    <xf numFmtId="0" fontId="13" fillId="4" borderId="0" applyNumberFormat="0" applyBorder="0" applyAlignment="0" applyProtection="0"/>
    <xf numFmtId="0" fontId="14" fillId="0" borderId="0" applyNumberFormat="0" applyFill="0" applyBorder="0" applyAlignment="0" applyProtection="0"/>
    <xf numFmtId="0" fontId="10" fillId="0" borderId="0"/>
    <xf numFmtId="9" fontId="21" fillId="0" borderId="0" applyFont="0" applyFill="0" applyBorder="0" applyAlignment="0" applyProtection="0"/>
    <xf numFmtId="0" fontId="21" fillId="0" borderId="0"/>
    <xf numFmtId="0" fontId="14" fillId="0" borderId="0" applyNumberFormat="0" applyFill="0" applyBorder="0" applyAlignment="0" applyProtection="0"/>
  </cellStyleXfs>
  <cellXfs count="842">
    <xf numFmtId="0" fontId="0" fillId="0" borderId="0" xfId="0"/>
    <xf numFmtId="0" fontId="0" fillId="0" borderId="0" xfId="0" applyBorder="1"/>
    <xf numFmtId="0" fontId="5" fillId="0" borderId="0" xfId="0" applyFont="1" applyBorder="1" applyAlignment="1"/>
    <xf numFmtId="0" fontId="5" fillId="0" borderId="0" xfId="0" applyFont="1" applyBorder="1"/>
    <xf numFmtId="0" fontId="0" fillId="0" borderId="1" xfId="0" applyBorder="1"/>
    <xf numFmtId="0" fontId="0" fillId="0" borderId="2" xfId="0" applyBorder="1"/>
    <xf numFmtId="0" fontId="0" fillId="0" borderId="0" xfId="0" applyAlignment="1">
      <alignment vertical="center"/>
    </xf>
    <xf numFmtId="0" fontId="3" fillId="5" borderId="0" xfId="0" applyFont="1" applyFill="1" applyBorder="1" applyAlignment="1">
      <alignment horizontal="left"/>
    </xf>
    <xf numFmtId="0" fontId="3" fillId="5" borderId="3" xfId="0" applyFont="1" applyFill="1" applyBorder="1" applyAlignment="1">
      <alignment horizontal="left"/>
    </xf>
    <xf numFmtId="0" fontId="9" fillId="5" borderId="0" xfId="0" applyFont="1" applyFill="1" applyBorder="1" applyAlignment="1"/>
    <xf numFmtId="0" fontId="6" fillId="5" borderId="0" xfId="0" applyFont="1" applyFill="1" applyBorder="1" applyAlignment="1">
      <alignment horizontal="left"/>
    </xf>
    <xf numFmtId="0" fontId="3" fillId="6" borderId="0" xfId="0" applyFont="1" applyFill="1" applyBorder="1" applyAlignment="1">
      <alignment horizontal="left"/>
    </xf>
    <xf numFmtId="0" fontId="3" fillId="5" borderId="4" xfId="0" applyFont="1" applyFill="1" applyBorder="1" applyAlignment="1">
      <alignment horizontal="left"/>
    </xf>
    <xf numFmtId="0" fontId="0" fillId="0" borderId="0" xfId="0" applyAlignment="1">
      <alignment wrapText="1"/>
    </xf>
    <xf numFmtId="0" fontId="0" fillId="0" borderId="0" xfId="0" applyAlignment="1">
      <alignment vertical="top"/>
    </xf>
    <xf numFmtId="0" fontId="0" fillId="5" borderId="0" xfId="0" applyFill="1" applyBorder="1"/>
    <xf numFmtId="0" fontId="0" fillId="5" borderId="2" xfId="0" applyFill="1" applyBorder="1"/>
    <xf numFmtId="0" fontId="0" fillId="5" borderId="0" xfId="0" applyFill="1" applyBorder="1" applyAlignment="1">
      <alignment horizontal="center"/>
    </xf>
    <xf numFmtId="0" fontId="6" fillId="5" borderId="0" xfId="0" applyFont="1" applyFill="1" applyBorder="1"/>
    <xf numFmtId="0" fontId="0" fillId="5" borderId="4" xfId="0" applyFill="1" applyBorder="1" applyAlignment="1">
      <alignment horizontal="center"/>
    </xf>
    <xf numFmtId="0" fontId="0" fillId="5" borderId="4" xfId="0" applyFill="1" applyBorder="1"/>
    <xf numFmtId="0" fontId="6" fillId="5" borderId="4" xfId="0" applyFont="1" applyFill="1" applyBorder="1"/>
    <xf numFmtId="0" fontId="0" fillId="5" borderId="4" xfId="0" applyFill="1" applyBorder="1" applyAlignment="1">
      <alignment horizontal="right"/>
    </xf>
    <xf numFmtId="0" fontId="0" fillId="0" borderId="0" xfId="0" applyFill="1" applyAlignment="1">
      <alignment vertical="top" wrapText="1"/>
    </xf>
    <xf numFmtId="0" fontId="0" fillId="0" borderId="0" xfId="0" applyFill="1"/>
    <xf numFmtId="0" fontId="6" fillId="0" borderId="4" xfId="0" applyFont="1" applyFill="1" applyBorder="1" applyAlignment="1">
      <alignment vertical="top"/>
    </xf>
    <xf numFmtId="0" fontId="0" fillId="5" borderId="3" xfId="0" applyFill="1" applyBorder="1" applyAlignment="1">
      <alignment horizontal="left" vertical="top"/>
    </xf>
    <xf numFmtId="0" fontId="0" fillId="5" borderId="0" xfId="0" applyFill="1" applyBorder="1" applyAlignment="1">
      <alignment horizontal="left" vertical="top"/>
    </xf>
    <xf numFmtId="0" fontId="0" fillId="5" borderId="4" xfId="0" applyFill="1" applyBorder="1" applyAlignment="1">
      <alignment horizontal="left" vertical="top" wrapText="1"/>
    </xf>
    <xf numFmtId="0" fontId="0" fillId="5" borderId="4" xfId="0" applyFill="1" applyBorder="1" applyAlignment="1">
      <alignment horizontal="left" vertical="top"/>
    </xf>
    <xf numFmtId="0" fontId="0" fillId="6" borderId="0" xfId="0" applyFill="1" applyBorder="1" applyAlignment="1">
      <alignment horizontal="left" vertical="top" wrapText="1"/>
    </xf>
    <xf numFmtId="0" fontId="0" fillId="5" borderId="3" xfId="0" applyFill="1" applyBorder="1"/>
    <xf numFmtId="0" fontId="0" fillId="5" borderId="5" xfId="0" applyFill="1" applyBorder="1"/>
    <xf numFmtId="0" fontId="0" fillId="6" borderId="0" xfId="0" applyFill="1" applyBorder="1"/>
    <xf numFmtId="0" fontId="6" fillId="6" borderId="4" xfId="0" applyFont="1" applyFill="1" applyBorder="1" applyAlignment="1">
      <alignment vertical="top"/>
    </xf>
    <xf numFmtId="0" fontId="0" fillId="8" borderId="0" xfId="0" applyFill="1"/>
    <xf numFmtId="0" fontId="2" fillId="8" borderId="0" xfId="0" applyFont="1" applyFill="1"/>
    <xf numFmtId="0" fontId="2" fillId="0" borderId="0" xfId="0" applyFont="1"/>
    <xf numFmtId="0" fontId="2" fillId="8" borderId="0" xfId="0" applyFont="1" applyFill="1" applyBorder="1"/>
    <xf numFmtId="0" fontId="0" fillId="8" borderId="0" xfId="0" applyFill="1" applyBorder="1"/>
    <xf numFmtId="0" fontId="2" fillId="0" borderId="0" xfId="0" applyFont="1" applyFill="1" applyBorder="1"/>
    <xf numFmtId="0" fontId="0" fillId="0" borderId="0" xfId="0" applyFill="1" applyBorder="1"/>
    <xf numFmtId="0" fontId="2" fillId="0" borderId="0" xfId="0" applyFont="1" applyFill="1" applyAlignment="1">
      <alignment vertical="top" wrapText="1"/>
    </xf>
    <xf numFmtId="0" fontId="0" fillId="0" borderId="6" xfId="0" applyBorder="1"/>
    <xf numFmtId="0" fontId="0" fillId="0" borderId="7" xfId="0" applyBorder="1"/>
    <xf numFmtId="0" fontId="3" fillId="0" borderId="0" xfId="0" applyFont="1" applyBorder="1" applyAlignment="1"/>
    <xf numFmtId="0" fontId="9" fillId="0" borderId="0" xfId="0" applyFont="1" applyBorder="1" applyAlignment="1"/>
    <xf numFmtId="0" fontId="3" fillId="0" borderId="8" xfId="0" applyFont="1" applyBorder="1" applyAlignment="1"/>
    <xf numFmtId="0" fontId="1" fillId="0" borderId="0" xfId="0" applyFont="1" applyBorder="1"/>
    <xf numFmtId="0" fontId="0" fillId="0" borderId="8" xfId="0" applyBorder="1"/>
    <xf numFmtId="0" fontId="5" fillId="0" borderId="7" xfId="0" applyFont="1" applyBorder="1" applyAlignment="1"/>
    <xf numFmtId="0" fontId="5" fillId="0" borderId="8" xfId="0" applyFont="1" applyBorder="1"/>
    <xf numFmtId="0" fontId="5" fillId="0" borderId="0" xfId="0" applyFont="1" applyBorder="1" applyAlignment="1">
      <alignment horizontal="right"/>
    </xf>
    <xf numFmtId="0" fontId="3" fillId="5" borderId="7" xfId="0" applyFont="1" applyFill="1" applyBorder="1" applyAlignment="1">
      <alignment horizontal="left"/>
    </xf>
    <xf numFmtId="0" fontId="3" fillId="5" borderId="8" xfId="0" applyFont="1" applyFill="1" applyBorder="1" applyAlignment="1">
      <alignment horizontal="left"/>
    </xf>
    <xf numFmtId="0" fontId="6" fillId="5" borderId="7" xfId="0" applyFont="1" applyFill="1" applyBorder="1" applyAlignment="1">
      <alignment horizontal="left"/>
    </xf>
    <xf numFmtId="0" fontId="3" fillId="5" borderId="9" xfId="0" applyFont="1" applyFill="1" applyBorder="1" applyAlignment="1">
      <alignment horizontal="left"/>
    </xf>
    <xf numFmtId="0" fontId="3" fillId="5" borderId="10" xfId="0" applyFont="1" applyFill="1" applyBorder="1" applyAlignment="1">
      <alignment horizontal="left"/>
    </xf>
    <xf numFmtId="0" fontId="3" fillId="5" borderId="11" xfId="0" applyFont="1" applyFill="1" applyBorder="1" applyAlignment="1">
      <alignment horizontal="left"/>
    </xf>
    <xf numFmtId="0" fontId="3" fillId="5" borderId="12" xfId="0" applyFont="1" applyFill="1" applyBorder="1" applyAlignment="1">
      <alignment horizontal="left"/>
    </xf>
    <xf numFmtId="0" fontId="9" fillId="5" borderId="8" xfId="0" applyFont="1" applyFill="1" applyBorder="1" applyAlignment="1"/>
    <xf numFmtId="0" fontId="0" fillId="5" borderId="8" xfId="0" applyFill="1" applyBorder="1" applyAlignment="1">
      <alignment horizontal="left"/>
    </xf>
    <xf numFmtId="0" fontId="0" fillId="5" borderId="8" xfId="0" applyFill="1" applyBorder="1"/>
    <xf numFmtId="0" fontId="6" fillId="5" borderId="7" xfId="0" applyFont="1" applyFill="1" applyBorder="1" applyAlignment="1"/>
    <xf numFmtId="0" fontId="6" fillId="5" borderId="9" xfId="0" applyFont="1" applyFill="1" applyBorder="1" applyAlignment="1"/>
    <xf numFmtId="0" fontId="0" fillId="5" borderId="10" xfId="0" applyFill="1" applyBorder="1"/>
    <xf numFmtId="0" fontId="3" fillId="0" borderId="9" xfId="0" applyFont="1" applyFill="1" applyBorder="1" applyAlignment="1">
      <alignment vertical="top"/>
    </xf>
    <xf numFmtId="0" fontId="6" fillId="6" borderId="10" xfId="0" applyFont="1" applyFill="1" applyBorder="1" applyAlignment="1">
      <alignment vertical="top"/>
    </xf>
    <xf numFmtId="0" fontId="0" fillId="5" borderId="12" xfId="0" applyFill="1" applyBorder="1" applyAlignment="1">
      <alignment horizontal="left" vertical="top"/>
    </xf>
    <xf numFmtId="0" fontId="0" fillId="5" borderId="8" xfId="0" applyFill="1" applyBorder="1" applyAlignment="1">
      <alignment horizontal="left" vertical="top"/>
    </xf>
    <xf numFmtId="0" fontId="0" fillId="5" borderId="10" xfId="0" applyFill="1" applyBorder="1" applyAlignment="1">
      <alignment horizontal="left" vertical="top"/>
    </xf>
    <xf numFmtId="0" fontId="6" fillId="5" borderId="7" xfId="0" applyFont="1" applyFill="1" applyBorder="1" applyAlignment="1">
      <alignment horizontal="left" vertical="top"/>
    </xf>
    <xf numFmtId="0" fontId="6" fillId="5" borderId="9" xfId="0" applyFont="1" applyFill="1" applyBorder="1" applyAlignment="1">
      <alignment horizontal="left" vertical="top"/>
    </xf>
    <xf numFmtId="0" fontId="6" fillId="5" borderId="11" xfId="0" applyFont="1" applyFill="1" applyBorder="1" applyAlignment="1">
      <alignment horizontal="left" vertical="top"/>
    </xf>
    <xf numFmtId="0" fontId="0" fillId="5" borderId="9" xfId="0" applyFill="1" applyBorder="1" applyAlignment="1">
      <alignment horizontal="left" vertical="top" wrapText="1"/>
    </xf>
    <xf numFmtId="0" fontId="0" fillId="5" borderId="10" xfId="0" applyFill="1" applyBorder="1" applyAlignment="1">
      <alignment horizontal="left" vertical="top" wrapText="1"/>
    </xf>
    <xf numFmtId="0" fontId="0" fillId="6" borderId="7" xfId="0" applyFill="1" applyBorder="1" applyAlignment="1">
      <alignment horizontal="left" vertical="top" wrapText="1"/>
    </xf>
    <xf numFmtId="0" fontId="0" fillId="6" borderId="8" xfId="0" applyFill="1" applyBorder="1" applyAlignment="1">
      <alignment horizontal="left" vertical="top" wrapText="1"/>
    </xf>
    <xf numFmtId="0" fontId="0" fillId="5" borderId="8" xfId="0" applyFill="1" applyBorder="1" applyAlignment="1">
      <alignment horizontal="left" vertical="top" wrapText="1"/>
    </xf>
    <xf numFmtId="0" fontId="0" fillId="5" borderId="7" xfId="0" applyFill="1" applyBorder="1"/>
    <xf numFmtId="0" fontId="0" fillId="5" borderId="9" xfId="0" applyFill="1" applyBorder="1"/>
    <xf numFmtId="0" fontId="0" fillId="6" borderId="7" xfId="0" applyFill="1" applyBorder="1"/>
    <xf numFmtId="0" fontId="0" fillId="6" borderId="8" xfId="0" applyFill="1" applyBorder="1"/>
    <xf numFmtId="0" fontId="3" fillId="5" borderId="11" xfId="0" applyFont="1" applyFill="1" applyBorder="1"/>
    <xf numFmtId="0" fontId="0" fillId="5" borderId="12" xfId="0" applyFill="1" applyBorder="1"/>
    <xf numFmtId="0" fontId="6" fillId="5" borderId="11" xfId="0" applyFont="1" applyFill="1" applyBorder="1"/>
    <xf numFmtId="0" fontId="0" fillId="5" borderId="13" xfId="0" applyFill="1" applyBorder="1"/>
    <xf numFmtId="0" fontId="0" fillId="5" borderId="14" xfId="0" applyFill="1" applyBorder="1"/>
    <xf numFmtId="0" fontId="0" fillId="5" borderId="15" xfId="0" applyFill="1" applyBorder="1"/>
    <xf numFmtId="0" fontId="9" fillId="6" borderId="0" xfId="0" applyFont="1" applyFill="1" applyBorder="1" applyAlignment="1"/>
    <xf numFmtId="0" fontId="0" fillId="6" borderId="16" xfId="0" applyFill="1" applyBorder="1"/>
    <xf numFmtId="0" fontId="0" fillId="6" borderId="17" xfId="0" applyFill="1" applyBorder="1"/>
    <xf numFmtId="0" fontId="0" fillId="0" borderId="0" xfId="0" applyFill="1" applyBorder="1" applyAlignment="1">
      <alignment vertical="top" wrapText="1"/>
    </xf>
    <xf numFmtId="0" fontId="9" fillId="0" borderId="0" xfId="0" applyFont="1" applyFill="1" applyBorder="1" applyAlignment="1"/>
    <xf numFmtId="0" fontId="2" fillId="0" borderId="0" xfId="0" applyFont="1" applyFill="1" applyBorder="1" applyAlignment="1"/>
    <xf numFmtId="0" fontId="6" fillId="6" borderId="0" xfId="0" applyFont="1" applyFill="1" applyBorder="1" applyAlignment="1">
      <alignment horizontal="left"/>
    </xf>
    <xf numFmtId="0" fontId="3" fillId="6" borderId="7" xfId="0" applyFont="1" applyFill="1" applyBorder="1" applyAlignment="1">
      <alignment horizontal="left"/>
    </xf>
    <xf numFmtId="0" fontId="3" fillId="6" borderId="8" xfId="0" applyFont="1" applyFill="1" applyBorder="1" applyAlignment="1">
      <alignment horizontal="left"/>
    </xf>
    <xf numFmtId="0" fontId="6" fillId="5" borderId="4" xfId="0" applyFont="1" applyFill="1" applyBorder="1" applyAlignment="1">
      <alignment horizontal="left"/>
    </xf>
    <xf numFmtId="0" fontId="9" fillId="5" borderId="4" xfId="0" applyFont="1" applyFill="1" applyBorder="1" applyAlignment="1"/>
    <xf numFmtId="0" fontId="6" fillId="5" borderId="3" xfId="0" applyFont="1" applyFill="1" applyBorder="1"/>
    <xf numFmtId="0" fontId="6" fillId="5" borderId="7" xfId="0" applyFont="1" applyFill="1" applyBorder="1"/>
    <xf numFmtId="0" fontId="6" fillId="5" borderId="9" xfId="0" applyFont="1" applyFill="1" applyBorder="1" applyAlignment="1">
      <alignment horizontal="left"/>
    </xf>
    <xf numFmtId="0" fontId="0" fillId="6" borderId="6" xfId="0" applyFill="1" applyBorder="1"/>
    <xf numFmtId="0" fontId="2" fillId="8" borderId="0" xfId="0" applyFont="1" applyFill="1" applyAlignment="1"/>
    <xf numFmtId="0" fontId="2" fillId="5" borderId="0" xfId="0" applyFont="1" applyFill="1" applyBorder="1"/>
    <xf numFmtId="0" fontId="0" fillId="5" borderId="1" xfId="0" applyFill="1" applyBorder="1"/>
    <xf numFmtId="0" fontId="2" fillId="5" borderId="1" xfId="0" applyFont="1" applyFill="1" applyBorder="1"/>
    <xf numFmtId="0" fontId="2" fillId="5" borderId="18" xfId="0" applyFont="1" applyFill="1" applyBorder="1"/>
    <xf numFmtId="0" fontId="2" fillId="5" borderId="4" xfId="0" applyFont="1" applyFill="1" applyBorder="1"/>
    <xf numFmtId="0" fontId="0" fillId="5" borderId="19" xfId="0" applyFill="1" applyBorder="1"/>
    <xf numFmtId="0" fontId="0" fillId="5" borderId="18" xfId="0" applyFill="1" applyBorder="1"/>
    <xf numFmtId="0" fontId="0" fillId="6" borderId="1" xfId="0" applyFill="1" applyBorder="1"/>
    <xf numFmtId="0" fontId="0" fillId="6" borderId="2" xfId="0" applyFill="1" applyBorder="1"/>
    <xf numFmtId="0" fontId="6" fillId="0" borderId="0" xfId="0" applyFont="1" applyFill="1"/>
    <xf numFmtId="0" fontId="3" fillId="5" borderId="1" xfId="0" applyFont="1" applyFill="1" applyBorder="1"/>
    <xf numFmtId="0" fontId="6" fillId="5" borderId="1" xfId="0" applyFont="1" applyFill="1" applyBorder="1"/>
    <xf numFmtId="0" fontId="0" fillId="6" borderId="21" xfId="0" applyFill="1" applyBorder="1" applyProtection="1">
      <protection locked="0"/>
    </xf>
    <xf numFmtId="0" fontId="6" fillId="6" borderId="21" xfId="0" applyFont="1" applyFill="1" applyBorder="1" applyProtection="1">
      <protection locked="0"/>
    </xf>
    <xf numFmtId="0" fontId="3" fillId="5" borderId="0" xfId="0" applyFont="1" applyFill="1" applyBorder="1" applyAlignment="1">
      <alignment horizontal="left"/>
    </xf>
    <xf numFmtId="0" fontId="3" fillId="5" borderId="0" xfId="0" applyFont="1" applyFill="1" applyBorder="1" applyAlignment="1">
      <alignment horizontal="left" wrapText="1"/>
    </xf>
    <xf numFmtId="0" fontId="0" fillId="5" borderId="0" xfId="0" applyFill="1" applyBorder="1" applyAlignment="1">
      <alignment wrapText="1"/>
    </xf>
    <xf numFmtId="0" fontId="0" fillId="5" borderId="2" xfId="0" applyFill="1" applyBorder="1" applyAlignment="1">
      <alignment wrapText="1"/>
    </xf>
    <xf numFmtId="0" fontId="6" fillId="5" borderId="0" xfId="0" applyFont="1" applyFill="1" applyBorder="1" applyProtection="1"/>
    <xf numFmtId="0" fontId="0" fillId="5" borderId="0" xfId="0" applyFill="1" applyBorder="1" applyProtection="1"/>
    <xf numFmtId="0" fontId="7" fillId="0" borderId="17" xfId="0" applyFont="1" applyBorder="1" applyAlignment="1" applyProtection="1">
      <protection locked="0"/>
    </xf>
    <xf numFmtId="14" fontId="0" fillId="0" borderId="10" xfId="0" applyNumberFormat="1" applyBorder="1" applyProtection="1">
      <protection locked="0"/>
    </xf>
    <xf numFmtId="0" fontId="0" fillId="0" borderId="0" xfId="0" applyProtection="1">
      <protection locked="0"/>
    </xf>
    <xf numFmtId="0" fontId="3" fillId="6" borderId="7" xfId="0" applyFont="1" applyFill="1" applyBorder="1" applyAlignment="1"/>
    <xf numFmtId="0" fontId="3" fillId="6" borderId="0" xfId="0" applyFont="1" applyFill="1" applyBorder="1" applyAlignment="1"/>
    <xf numFmtId="0" fontId="3" fillId="6" borderId="2" xfId="0" applyFont="1" applyFill="1" applyBorder="1" applyAlignment="1"/>
    <xf numFmtId="0" fontId="0" fillId="8" borderId="0" xfId="0" applyFill="1" applyAlignment="1">
      <alignment wrapText="1"/>
    </xf>
    <xf numFmtId="0" fontId="6" fillId="0" borderId="21" xfId="0" applyFont="1" applyFill="1" applyBorder="1" applyProtection="1">
      <protection locked="0"/>
    </xf>
    <xf numFmtId="0" fontId="6" fillId="5" borderId="18" xfId="0" applyFont="1" applyFill="1" applyBorder="1"/>
    <xf numFmtId="0" fontId="6" fillId="5" borderId="1" xfId="5" applyFont="1" applyFill="1" applyBorder="1"/>
    <xf numFmtId="0" fontId="10" fillId="5" borderId="0" xfId="5" applyFill="1" applyBorder="1"/>
    <xf numFmtId="0" fontId="10" fillId="5" borderId="2" xfId="5" applyFill="1" applyBorder="1"/>
    <xf numFmtId="0" fontId="10" fillId="0" borderId="0" xfId="5"/>
    <xf numFmtId="0" fontId="2" fillId="0" borderId="16" xfId="0" applyFont="1" applyBorder="1"/>
    <xf numFmtId="0" fontId="2" fillId="0" borderId="0" xfId="0" applyFont="1" applyProtection="1">
      <protection hidden="1"/>
    </xf>
    <xf numFmtId="0" fontId="0" fillId="0" borderId="0" xfId="0" applyProtection="1">
      <protection hidden="1"/>
    </xf>
    <xf numFmtId="0" fontId="6" fillId="0" borderId="21" xfId="0" applyFont="1" applyBorder="1" applyAlignment="1" applyProtection="1">
      <alignment horizontal="center"/>
      <protection locked="0"/>
    </xf>
    <xf numFmtId="0" fontId="0" fillId="0" borderId="0" xfId="0" applyBorder="1" applyProtection="1">
      <protection hidden="1"/>
    </xf>
    <xf numFmtId="0" fontId="0" fillId="0" borderId="0" xfId="0" applyFill="1" applyBorder="1" applyProtection="1">
      <protection hidden="1"/>
    </xf>
    <xf numFmtId="0" fontId="6" fillId="0" borderId="0" xfId="0" applyFont="1" applyFill="1" applyBorder="1" applyAlignment="1" applyProtection="1">
      <alignment horizontal="center"/>
      <protection hidden="1"/>
    </xf>
    <xf numFmtId="9" fontId="0" fillId="0" borderId="21" xfId="0" applyNumberFormat="1" applyBorder="1" applyAlignment="1" applyProtection="1">
      <alignment horizontal="center"/>
      <protection locked="0"/>
    </xf>
    <xf numFmtId="0" fontId="6" fillId="0" borderId="1" xfId="0" applyFont="1" applyFill="1" applyBorder="1" applyAlignment="1" applyProtection="1">
      <alignment horizontal="center"/>
      <protection hidden="1"/>
    </xf>
    <xf numFmtId="0" fontId="0" fillId="6" borderId="0" xfId="0" applyNumberFormat="1" applyFont="1" applyFill="1" applyBorder="1" applyAlignment="1" applyProtection="1"/>
    <xf numFmtId="0" fontId="11" fillId="0" borderId="21" xfId="0" applyFont="1" applyBorder="1" applyAlignment="1" applyProtection="1">
      <alignment wrapText="1"/>
      <protection locked="0"/>
    </xf>
    <xf numFmtId="0" fontId="0" fillId="0" borderId="21" xfId="0" applyBorder="1" applyProtection="1">
      <protection locked="0"/>
    </xf>
    <xf numFmtId="164" fontId="0" fillId="0" borderId="21" xfId="0" applyNumberFormat="1" applyBorder="1" applyProtection="1">
      <protection locked="0"/>
    </xf>
    <xf numFmtId="10" fontId="0" fillId="0" borderId="21" xfId="0" applyNumberFormat="1" applyBorder="1" applyProtection="1">
      <protection locked="0"/>
    </xf>
    <xf numFmtId="4" fontId="0" fillId="0" borderId="21" xfId="0" applyNumberFormat="1" applyBorder="1" applyProtection="1">
      <protection hidden="1"/>
    </xf>
    <xf numFmtId="4" fontId="0" fillId="0" borderId="24" xfId="0" applyNumberFormat="1" applyBorder="1" applyAlignment="1" applyProtection="1">
      <protection locked="0"/>
    </xf>
    <xf numFmtId="0" fontId="6" fillId="0" borderId="0" xfId="0" applyFont="1"/>
    <xf numFmtId="0" fontId="6" fillId="0" borderId="0" xfId="0" applyFont="1" applyProtection="1">
      <protection hidden="1"/>
    </xf>
    <xf numFmtId="0" fontId="0" fillId="0" borderId="0" xfId="0" applyBorder="1" applyAlignment="1">
      <alignment horizontal="left" vertical="top" wrapText="1"/>
    </xf>
    <xf numFmtId="0" fontId="16" fillId="0" borderId="21" xfId="3" applyNumberFormat="1" applyFont="1" applyFill="1" applyBorder="1" applyAlignment="1" applyProtection="1">
      <alignment horizontal="left" vertical="top" wrapText="1"/>
      <protection locked="0"/>
    </xf>
    <xf numFmtId="49" fontId="16" fillId="0" borderId="21" xfId="3" applyNumberFormat="1" applyFont="1" applyFill="1" applyBorder="1" applyAlignment="1" applyProtection="1">
      <alignment horizontal="left" vertical="top" wrapText="1"/>
      <protection locked="0"/>
    </xf>
    <xf numFmtId="164" fontId="16" fillId="0" borderId="21" xfId="3" applyNumberFormat="1" applyFont="1" applyFill="1" applyBorder="1" applyAlignment="1" applyProtection="1">
      <alignment wrapText="1"/>
      <protection locked="0"/>
    </xf>
    <xf numFmtId="0" fontId="11" fillId="0" borderId="25" xfId="0" applyFont="1" applyFill="1" applyBorder="1"/>
    <xf numFmtId="0" fontId="0" fillId="0" borderId="21" xfId="0" applyFill="1" applyBorder="1" applyProtection="1">
      <protection locked="0"/>
    </xf>
    <xf numFmtId="0" fontId="6" fillId="0" borderId="21" xfId="0" applyFont="1" applyBorder="1" applyProtection="1">
      <protection locked="0"/>
    </xf>
    <xf numFmtId="0" fontId="0" fillId="0" borderId="1" xfId="0" applyFill="1" applyBorder="1" applyProtection="1">
      <protection hidden="1"/>
    </xf>
    <xf numFmtId="164" fontId="0" fillId="0" borderId="2" xfId="0" applyNumberFormat="1" applyFill="1" applyBorder="1" applyProtection="1">
      <protection hidden="1"/>
    </xf>
    <xf numFmtId="164" fontId="0" fillId="0" borderId="0" xfId="0" applyNumberFormat="1"/>
    <xf numFmtId="0" fontId="0" fillId="0" borderId="21" xfId="0" applyBorder="1" applyAlignment="1">
      <alignment horizontal="left"/>
    </xf>
    <xf numFmtId="4" fontId="0" fillId="0" borderId="21" xfId="0" applyNumberFormat="1" applyBorder="1" applyProtection="1">
      <protection locked="0"/>
    </xf>
    <xf numFmtId="0" fontId="6" fillId="0" borderId="0" xfId="0" applyFont="1" applyFill="1" applyBorder="1" applyAlignment="1">
      <alignment horizontal="right"/>
    </xf>
    <xf numFmtId="2" fontId="0" fillId="0" borderId="21" xfId="0" applyNumberFormat="1" applyBorder="1" applyProtection="1">
      <protection locked="0"/>
    </xf>
    <xf numFmtId="0" fontId="17" fillId="0" borderId="0" xfId="0" applyFont="1"/>
    <xf numFmtId="0" fontId="6" fillId="0" borderId="0" xfId="0" applyFont="1" applyAlignment="1">
      <alignment wrapText="1"/>
    </xf>
    <xf numFmtId="0" fontId="2" fillId="0" borderId="0" xfId="0" applyFont="1" applyAlignment="1">
      <alignment horizontal="left" vertical="top"/>
    </xf>
    <xf numFmtId="0" fontId="6" fillId="5" borderId="0" xfId="0" applyFont="1" applyFill="1" applyBorder="1" applyAlignment="1">
      <alignment horizontal="left" vertical="center"/>
    </xf>
    <xf numFmtId="0" fontId="3" fillId="5" borderId="8" xfId="0" applyFont="1" applyFill="1" applyBorder="1" applyAlignment="1"/>
    <xf numFmtId="16" fontId="2" fillId="5" borderId="1" xfId="0" applyNumberFormat="1" applyFont="1" applyFill="1" applyBorder="1"/>
    <xf numFmtId="0" fontId="3" fillId="5" borderId="0" xfId="0" applyFont="1" applyFill="1" applyBorder="1" applyAlignment="1"/>
    <xf numFmtId="0" fontId="0" fillId="0" borderId="0" xfId="0" applyFill="1" applyProtection="1"/>
    <xf numFmtId="0" fontId="0" fillId="0" borderId="0" xfId="0" applyProtection="1"/>
    <xf numFmtId="0" fontId="2" fillId="8" borderId="0" xfId="0" applyFont="1" applyFill="1" applyProtection="1"/>
    <xf numFmtId="0" fontId="0" fillId="8" borderId="0" xfId="0" applyFill="1" applyProtection="1"/>
    <xf numFmtId="0" fontId="2" fillId="0" borderId="0" xfId="0" applyFont="1" applyFill="1" applyProtection="1"/>
    <xf numFmtId="0" fontId="0" fillId="0" borderId="0" xfId="0" applyAlignment="1" applyProtection="1">
      <alignment wrapText="1"/>
    </xf>
    <xf numFmtId="0" fontId="2" fillId="0" borderId="0" xfId="0" applyFont="1" applyProtection="1"/>
    <xf numFmtId="0" fontId="3" fillId="5" borderId="7" xfId="0" applyFont="1" applyFill="1" applyBorder="1" applyAlignment="1">
      <alignment horizontal="left"/>
    </xf>
    <xf numFmtId="0" fontId="3" fillId="5" borderId="0" xfId="0" applyFont="1" applyFill="1" applyBorder="1" applyAlignment="1">
      <alignment horizontal="left"/>
    </xf>
    <xf numFmtId="0" fontId="3" fillId="5" borderId="8" xfId="0" applyFont="1" applyFill="1" applyBorder="1" applyAlignment="1">
      <alignment horizontal="left"/>
    </xf>
    <xf numFmtId="0" fontId="0" fillId="5" borderId="0" xfId="0" applyFill="1" applyBorder="1" applyAlignment="1">
      <alignment horizontal="right"/>
    </xf>
    <xf numFmtId="0" fontId="0" fillId="0" borderId="0" xfId="0" applyBorder="1" applyAlignment="1">
      <alignment horizontal="right"/>
    </xf>
    <xf numFmtId="0" fontId="3" fillId="5" borderId="11" xfId="0" applyFont="1" applyFill="1" applyBorder="1" applyAlignment="1">
      <alignment horizontal="left" vertical="top"/>
    </xf>
    <xf numFmtId="0" fontId="0" fillId="0" borderId="16" xfId="0" applyBorder="1"/>
    <xf numFmtId="0" fontId="2" fillId="0" borderId="17" xfId="0" applyFont="1" applyBorder="1" applyAlignment="1" applyProtection="1">
      <protection locked="0"/>
    </xf>
    <xf numFmtId="0" fontId="2" fillId="6" borderId="0" xfId="0" applyFont="1" applyFill="1" applyBorder="1"/>
    <xf numFmtId="0" fontId="0" fillId="6" borderId="0" xfId="0" applyFill="1"/>
    <xf numFmtId="0" fontId="2" fillId="0" borderId="0" xfId="0" applyFont="1" applyFill="1"/>
    <xf numFmtId="0" fontId="2" fillId="0" borderId="0" xfId="0" applyFont="1" applyFill="1" applyAlignment="1"/>
    <xf numFmtId="0" fontId="3" fillId="0" borderId="0" xfId="0" applyFont="1" applyFill="1" applyBorder="1" applyAlignment="1">
      <alignment horizontal="center" wrapText="1"/>
    </xf>
    <xf numFmtId="0" fontId="3" fillId="5" borderId="0" xfId="0" applyFont="1" applyFill="1" applyBorder="1"/>
    <xf numFmtId="0" fontId="6" fillId="0" borderId="22" xfId="0" applyFont="1" applyFill="1" applyBorder="1" applyProtection="1">
      <protection locked="0"/>
    </xf>
    <xf numFmtId="0" fontId="6" fillId="6" borderId="22" xfId="0" applyFont="1" applyFill="1" applyBorder="1" applyProtection="1">
      <protection locked="0"/>
    </xf>
    <xf numFmtId="0" fontId="0" fillId="6" borderId="22" xfId="0" applyFill="1" applyBorder="1" applyProtection="1">
      <protection locked="0"/>
    </xf>
    <xf numFmtId="0" fontId="0" fillId="0" borderId="0" xfId="0" applyBorder="1" applyAlignment="1"/>
    <xf numFmtId="0" fontId="3" fillId="0" borderId="0" xfId="0" applyFont="1" applyFill="1" applyBorder="1" applyAlignment="1">
      <alignment horizontal="center"/>
    </xf>
    <xf numFmtId="0" fontId="2" fillId="6" borderId="21" xfId="0" applyFont="1" applyFill="1" applyBorder="1" applyProtection="1">
      <protection locked="0"/>
    </xf>
    <xf numFmtId="0" fontId="3" fillId="0" borderId="0" xfId="0" applyFont="1"/>
    <xf numFmtId="0" fontId="0" fillId="0" borderId="0" xfId="0" applyAlignment="1">
      <alignment horizontal="left"/>
    </xf>
    <xf numFmtId="2" fontId="6" fillId="0" borderId="21" xfId="0" applyNumberFormat="1" applyFont="1" applyBorder="1" applyAlignment="1" applyProtection="1">
      <alignment wrapText="1"/>
      <protection locked="0"/>
    </xf>
    <xf numFmtId="0" fontId="6" fillId="0" borderId="21" xfId="0" applyNumberFormat="1" applyFont="1" applyBorder="1" applyProtection="1">
      <protection locked="0"/>
    </xf>
    <xf numFmtId="4" fontId="0" fillId="0" borderId="21" xfId="0" applyNumberFormat="1" applyBorder="1" applyProtection="1">
      <protection locked="0" hidden="1"/>
    </xf>
    <xf numFmtId="0" fontId="0" fillId="0" borderId="21" xfId="0" applyNumberFormat="1" applyBorder="1" applyProtection="1">
      <protection locked="0"/>
    </xf>
    <xf numFmtId="0" fontId="0" fillId="0" borderId="0" xfId="0" applyAlignment="1"/>
    <xf numFmtId="0" fontId="6" fillId="0" borderId="21" xfId="0" applyFont="1" applyBorder="1" applyAlignment="1" applyProtection="1">
      <alignment horizontal="left" wrapText="1"/>
      <protection locked="0"/>
    </xf>
    <xf numFmtId="0" fontId="6" fillId="0" borderId="21" xfId="3" applyNumberFormat="1" applyFont="1" applyFill="1" applyBorder="1" applyAlignment="1" applyProtection="1">
      <alignment horizontal="left" vertical="top" wrapText="1"/>
      <protection locked="0"/>
    </xf>
    <xf numFmtId="9" fontId="6" fillId="0" borderId="21" xfId="3" applyNumberFormat="1" applyFont="1" applyFill="1" applyBorder="1" applyAlignment="1" applyProtection="1">
      <alignment horizontal="center" vertical="top" wrapText="1"/>
      <protection locked="0"/>
    </xf>
    <xf numFmtId="2" fontId="6" fillId="0" borderId="21" xfId="3" applyNumberFormat="1" applyFont="1" applyFill="1" applyBorder="1" applyAlignment="1" applyProtection="1">
      <alignment horizontal="right" vertical="top" wrapText="1"/>
      <protection locked="0"/>
    </xf>
    <xf numFmtId="49" fontId="6" fillId="0" borderId="21" xfId="3" applyNumberFormat="1" applyFont="1" applyFill="1" applyBorder="1" applyAlignment="1" applyProtection="1">
      <alignment horizontal="right" vertical="top" wrapText="1"/>
      <protection locked="0"/>
    </xf>
    <xf numFmtId="2" fontId="6" fillId="0" borderId="21" xfId="3" applyNumberFormat="1" applyFont="1" applyFill="1" applyBorder="1" applyAlignment="1" applyProtection="1">
      <alignment horizontal="right" wrapText="1"/>
      <protection locked="0"/>
    </xf>
    <xf numFmtId="49" fontId="6" fillId="0" borderId="21" xfId="3" applyNumberFormat="1" applyFont="1" applyFill="1" applyBorder="1" applyAlignment="1" applyProtection="1">
      <alignment horizontal="left" vertical="top" wrapText="1"/>
      <protection locked="0"/>
    </xf>
    <xf numFmtId="164" fontId="17" fillId="0" borderId="0" xfId="0" applyNumberFormat="1" applyFont="1"/>
    <xf numFmtId="0" fontId="3" fillId="0" borderId="21" xfId="0" applyFont="1" applyBorder="1" applyAlignment="1">
      <alignment horizontal="left"/>
    </xf>
    <xf numFmtId="2" fontId="0" fillId="0" borderId="21" xfId="0" applyNumberFormat="1" applyFill="1" applyBorder="1" applyProtection="1">
      <protection locked="0"/>
    </xf>
    <xf numFmtId="0" fontId="3" fillId="0" borderId="21" xfId="0" applyFont="1" applyBorder="1" applyProtection="1"/>
    <xf numFmtId="0" fontId="0" fillId="0" borderId="21" xfId="0" applyBorder="1"/>
    <xf numFmtId="2" fontId="0" fillId="0" borderId="21" xfId="0" applyNumberFormat="1" applyBorder="1" applyAlignment="1" applyProtection="1">
      <alignment horizontal="center"/>
      <protection locked="0"/>
    </xf>
    <xf numFmtId="0" fontId="6" fillId="0" borderId="21" xfId="0" applyFont="1" applyBorder="1" applyAlignment="1" applyProtection="1">
      <alignment horizontal="center" vertical="center"/>
      <protection locked="0"/>
    </xf>
    <xf numFmtId="14" fontId="0" fillId="0" borderId="21" xfId="0" applyNumberFormat="1" applyBorder="1" applyAlignment="1" applyProtection="1">
      <alignment horizontal="center"/>
      <protection locked="0"/>
    </xf>
    <xf numFmtId="0" fontId="0" fillId="0" borderId="21" xfId="0" applyBorder="1" applyAlignment="1" applyProtection="1">
      <alignment horizontal="center"/>
      <protection locked="0"/>
    </xf>
    <xf numFmtId="0" fontId="2" fillId="8" borderId="0" xfId="0" applyFont="1" applyFill="1" applyAlignment="1">
      <alignment vertical="top"/>
    </xf>
    <xf numFmtId="0" fontId="0" fillId="8" borderId="0" xfId="0" applyFill="1" applyAlignment="1">
      <alignment vertical="top"/>
    </xf>
    <xf numFmtId="0" fontId="2" fillId="0" borderId="0" xfId="0" applyFont="1" applyBorder="1" applyAlignment="1">
      <alignment vertical="top" wrapText="1"/>
    </xf>
    <xf numFmtId="0" fontId="6" fillId="5" borderId="1" xfId="5" applyFont="1" applyFill="1" applyBorder="1" applyAlignment="1">
      <alignment vertical="top"/>
    </xf>
    <xf numFmtId="0" fontId="10" fillId="5" borderId="0" xfId="5" applyFill="1" applyBorder="1" applyAlignment="1">
      <alignment vertical="top"/>
    </xf>
    <xf numFmtId="0" fontId="10" fillId="5" borderId="2" xfId="5" applyFill="1" applyBorder="1" applyAlignment="1">
      <alignment vertical="top"/>
    </xf>
    <xf numFmtId="0" fontId="10" fillId="0" borderId="0" xfId="5" applyAlignment="1">
      <alignment vertical="top"/>
    </xf>
    <xf numFmtId="0" fontId="3" fillId="5" borderId="8" xfId="0" applyFont="1" applyFill="1" applyBorder="1" applyAlignment="1">
      <alignment horizontal="left" vertical="top"/>
    </xf>
    <xf numFmtId="0" fontId="0" fillId="0" borderId="0" xfId="0" applyBorder="1" applyAlignment="1" applyProtection="1">
      <alignment horizontal="left" vertical="top" wrapText="1"/>
      <protection locked="0"/>
    </xf>
    <xf numFmtId="0" fontId="0" fillId="0" borderId="0" xfId="0" applyAlignment="1">
      <alignment wrapText="1"/>
    </xf>
    <xf numFmtId="0" fontId="0" fillId="5" borderId="4" xfId="0" applyFill="1" applyBorder="1"/>
    <xf numFmtId="0" fontId="2" fillId="5" borderId="8" xfId="0" applyFont="1" applyFill="1" applyBorder="1" applyAlignment="1">
      <alignment horizontal="left" vertical="top" wrapText="1"/>
    </xf>
    <xf numFmtId="0" fontId="2" fillId="5" borderId="8" xfId="0" applyFont="1" applyFill="1" applyBorder="1" applyAlignment="1">
      <alignment vertical="top" wrapText="1"/>
    </xf>
    <xf numFmtId="0" fontId="2" fillId="0" borderId="0" xfId="0" applyFont="1" applyAlignment="1">
      <alignment wrapText="1"/>
    </xf>
    <xf numFmtId="0" fontId="6" fillId="5" borderId="20" xfId="0" applyFont="1" applyFill="1" applyBorder="1"/>
    <xf numFmtId="0" fontId="0" fillId="0" borderId="0" xfId="0" applyNumberFormat="1"/>
    <xf numFmtId="0" fontId="6" fillId="5" borderId="7" xfId="0" applyNumberFormat="1" applyFont="1" applyFill="1" applyBorder="1" applyAlignment="1">
      <alignment horizontal="left"/>
    </xf>
    <xf numFmtId="0" fontId="3" fillId="5" borderId="0" xfId="0" applyNumberFormat="1" applyFont="1" applyFill="1" applyBorder="1" applyAlignment="1">
      <alignment horizontal="left"/>
    </xf>
    <xf numFmtId="0" fontId="3" fillId="5" borderId="8" xfId="0" applyNumberFormat="1" applyFont="1" applyFill="1" applyBorder="1" applyAlignment="1">
      <alignment horizontal="left"/>
    </xf>
    <xf numFmtId="0" fontId="2" fillId="8" borderId="0" xfId="0" applyNumberFormat="1" applyFont="1" applyFill="1"/>
    <xf numFmtId="0" fontId="0" fillId="8" borderId="0" xfId="0" applyNumberFormat="1" applyFill="1"/>
    <xf numFmtId="0" fontId="6" fillId="5" borderId="0" xfId="0" applyNumberFormat="1" applyFont="1" applyFill="1" applyBorder="1" applyAlignment="1">
      <alignment horizontal="left"/>
    </xf>
    <xf numFmtId="0" fontId="3" fillId="0" borderId="0" xfId="0" applyNumberFormat="1" applyFont="1" applyFill="1" applyBorder="1" applyAlignment="1">
      <alignment horizontal="left"/>
    </xf>
    <xf numFmtId="0" fontId="0" fillId="5" borderId="0" xfId="0" applyNumberFormat="1" applyFill="1"/>
    <xf numFmtId="0" fontId="6" fillId="5" borderId="9" xfId="0" applyNumberFormat="1" applyFont="1" applyFill="1" applyBorder="1" applyAlignment="1">
      <alignment horizontal="left"/>
    </xf>
    <xf numFmtId="0" fontId="6" fillId="5" borderId="4" xfId="0" applyNumberFormat="1" applyFont="1" applyFill="1" applyBorder="1" applyAlignment="1">
      <alignment horizontal="left"/>
    </xf>
    <xf numFmtId="0" fontId="3" fillId="5" borderId="4" xfId="0" applyNumberFormat="1" applyFont="1" applyFill="1" applyBorder="1" applyAlignment="1">
      <alignment horizontal="left"/>
    </xf>
    <xf numFmtId="0" fontId="9" fillId="5" borderId="4" xfId="0" applyNumberFormat="1" applyFont="1" applyFill="1" applyBorder="1" applyAlignment="1"/>
    <xf numFmtId="0" fontId="3" fillId="5" borderId="10" xfId="0" applyNumberFormat="1" applyFont="1" applyFill="1" applyBorder="1" applyAlignment="1">
      <alignment horizontal="left"/>
    </xf>
    <xf numFmtId="0" fontId="3" fillId="6" borderId="7" xfId="0" applyNumberFormat="1" applyFont="1" applyFill="1" applyBorder="1" applyAlignment="1">
      <alignment horizontal="left"/>
    </xf>
    <xf numFmtId="0" fontId="6" fillId="6" borderId="0" xfId="0" applyNumberFormat="1" applyFont="1" applyFill="1" applyBorder="1" applyAlignment="1">
      <alignment horizontal="left"/>
    </xf>
    <xf numFmtId="0" fontId="3" fillId="6" borderId="0" xfId="0" applyNumberFormat="1" applyFont="1" applyFill="1" applyBorder="1" applyAlignment="1">
      <alignment horizontal="left"/>
    </xf>
    <xf numFmtId="0" fontId="9" fillId="6" borderId="0" xfId="0" applyNumberFormat="1" applyFont="1" applyFill="1" applyBorder="1" applyAlignment="1"/>
    <xf numFmtId="0" fontId="3" fillId="6" borderId="8" xfId="0" applyNumberFormat="1" applyFont="1" applyFill="1" applyBorder="1" applyAlignment="1">
      <alignment horizontal="left"/>
    </xf>
    <xf numFmtId="0" fontId="6" fillId="5" borderId="11" xfId="0" applyNumberFormat="1" applyFont="1" applyFill="1" applyBorder="1"/>
    <xf numFmtId="0" fontId="0" fillId="5" borderId="3" xfId="0" applyNumberFormat="1" applyFill="1" applyBorder="1"/>
    <xf numFmtId="0" fontId="6" fillId="5" borderId="3" xfId="0" applyNumberFormat="1" applyFont="1" applyFill="1" applyBorder="1"/>
    <xf numFmtId="0" fontId="0" fillId="5" borderId="12" xfId="0" applyNumberFormat="1" applyFill="1" applyBorder="1"/>
    <xf numFmtId="0" fontId="2" fillId="0" borderId="0" xfId="0" applyNumberFormat="1" applyFont="1" applyFill="1"/>
    <xf numFmtId="0" fontId="0" fillId="0" borderId="0" xfId="0" applyNumberFormat="1" applyFill="1"/>
    <xf numFmtId="0" fontId="0" fillId="5" borderId="8" xfId="0" applyNumberFormat="1" applyFill="1" applyBorder="1"/>
    <xf numFmtId="0" fontId="6" fillId="5" borderId="7" xfId="0" applyNumberFormat="1" applyFont="1" applyFill="1" applyBorder="1"/>
    <xf numFmtId="0" fontId="0" fillId="5" borderId="0" xfId="0" applyNumberFormat="1" applyFill="1" applyBorder="1"/>
    <xf numFmtId="0" fontId="6" fillId="5" borderId="0" xfId="0" applyNumberFormat="1" applyFont="1" applyFill="1" applyBorder="1"/>
    <xf numFmtId="0" fontId="0" fillId="5" borderId="4" xfId="0" applyNumberFormat="1" applyFill="1" applyBorder="1"/>
    <xf numFmtId="0" fontId="0" fillId="0" borderId="0" xfId="0" applyNumberFormat="1" applyAlignment="1">
      <alignment wrapText="1"/>
    </xf>
    <xf numFmtId="0" fontId="2" fillId="0" borderId="0" xfId="0" applyNumberFormat="1" applyFont="1" applyFill="1" applyAlignment="1">
      <alignment wrapText="1"/>
    </xf>
    <xf numFmtId="0" fontId="0" fillId="0" borderId="0" xfId="0" applyNumberFormat="1" applyFill="1" applyAlignment="1">
      <alignment wrapText="1"/>
    </xf>
    <xf numFmtId="0" fontId="2" fillId="0" borderId="0" xfId="0" applyNumberFormat="1" applyFont="1" applyFill="1" applyAlignment="1"/>
    <xf numFmtId="0" fontId="0" fillId="5" borderId="10" xfId="0" applyNumberFormat="1" applyFill="1" applyBorder="1"/>
    <xf numFmtId="0" fontId="6" fillId="0" borderId="0" xfId="0" applyNumberFormat="1" applyFont="1"/>
    <xf numFmtId="0" fontId="0" fillId="5" borderId="5" xfId="0" applyNumberFormat="1" applyFill="1" applyBorder="1"/>
    <xf numFmtId="0" fontId="0" fillId="5" borderId="2" xfId="0" applyNumberFormat="1" applyFill="1" applyBorder="1"/>
    <xf numFmtId="0" fontId="0" fillId="5" borderId="28" xfId="0" applyNumberFormat="1" applyFill="1" applyBorder="1"/>
    <xf numFmtId="0" fontId="0" fillId="6" borderId="8" xfId="0" applyNumberFormat="1" applyFill="1" applyBorder="1"/>
    <xf numFmtId="0" fontId="0" fillId="5" borderId="9" xfId="0" applyNumberFormat="1" applyFill="1" applyBorder="1"/>
    <xf numFmtId="0" fontId="0" fillId="6" borderId="7" xfId="0" applyNumberFormat="1" applyFill="1" applyBorder="1"/>
    <xf numFmtId="0" fontId="0" fillId="6" borderId="0" xfId="0" applyNumberFormat="1" applyFill="1" applyBorder="1"/>
    <xf numFmtId="0" fontId="0" fillId="5" borderId="7" xfId="0" applyNumberFormat="1" applyFill="1" applyBorder="1"/>
    <xf numFmtId="0" fontId="0" fillId="6" borderId="29" xfId="0" applyNumberFormat="1" applyFill="1" applyBorder="1"/>
    <xf numFmtId="0" fontId="0" fillId="6" borderId="23" xfId="0" applyNumberFormat="1" applyFill="1" applyBorder="1"/>
    <xf numFmtId="0" fontId="0" fillId="6" borderId="30" xfId="0" applyNumberFormat="1" applyFill="1" applyBorder="1"/>
    <xf numFmtId="0" fontId="0" fillId="5" borderId="13" xfId="0" applyNumberFormat="1" applyFill="1" applyBorder="1"/>
    <xf numFmtId="0" fontId="0" fillId="5" borderId="14" xfId="0" applyNumberFormat="1" applyFill="1" applyBorder="1"/>
    <xf numFmtId="0" fontId="0" fillId="5" borderId="15" xfId="0" applyNumberFormat="1" applyFill="1" applyBorder="1"/>
    <xf numFmtId="0" fontId="3" fillId="5" borderId="2" xfId="0" applyFont="1" applyFill="1" applyBorder="1"/>
    <xf numFmtId="0" fontId="6" fillId="0" borderId="21" xfId="0" applyFont="1" applyBorder="1" applyAlignment="1" applyProtection="1">
      <alignment horizontal="left" vertical="top" wrapText="1"/>
      <protection locked="0"/>
    </xf>
    <xf numFmtId="0" fontId="6" fillId="0" borderId="21" xfId="0" applyFont="1" applyBorder="1" applyAlignment="1" applyProtection="1">
      <alignment horizontal="left"/>
      <protection locked="0"/>
    </xf>
    <xf numFmtId="0" fontId="2" fillId="5" borderId="0" xfId="0" applyFont="1" applyFill="1" applyBorder="1" applyAlignment="1">
      <alignment horizontal="left" vertical="top" wrapText="1"/>
    </xf>
    <xf numFmtId="0" fontId="3" fillId="10" borderId="22" xfId="0" applyFont="1" applyFill="1" applyBorder="1" applyProtection="1">
      <protection hidden="1"/>
    </xf>
    <xf numFmtId="0" fontId="0" fillId="10" borderId="23" xfId="0" applyFill="1" applyBorder="1" applyProtection="1">
      <protection hidden="1"/>
    </xf>
    <xf numFmtId="0" fontId="0" fillId="10" borderId="24" xfId="0" applyFill="1" applyBorder="1" applyProtection="1">
      <protection hidden="1"/>
    </xf>
    <xf numFmtId="0" fontId="6" fillId="10" borderId="22" xfId="0" applyFont="1" applyFill="1" applyBorder="1" applyProtection="1">
      <protection hidden="1"/>
    </xf>
    <xf numFmtId="0" fontId="6" fillId="10" borderId="23" xfId="0" applyFont="1" applyFill="1" applyBorder="1" applyProtection="1">
      <protection hidden="1"/>
    </xf>
    <xf numFmtId="0" fontId="6" fillId="10" borderId="24" xfId="0" applyFont="1" applyFill="1" applyBorder="1" applyProtection="1">
      <protection hidden="1"/>
    </xf>
    <xf numFmtId="0" fontId="6" fillId="10" borderId="21" xfId="0" applyFont="1" applyFill="1" applyBorder="1" applyAlignment="1" applyProtection="1">
      <alignment horizontal="center"/>
      <protection hidden="1"/>
    </xf>
    <xf numFmtId="0" fontId="6" fillId="10" borderId="22" xfId="0" applyFont="1" applyFill="1" applyBorder="1" applyAlignment="1" applyProtection="1">
      <alignment horizontal="center"/>
      <protection hidden="1"/>
    </xf>
    <xf numFmtId="4" fontId="15" fillId="10" borderId="24" xfId="2" applyNumberFormat="1" applyFont="1" applyFill="1" applyBorder="1" applyAlignment="1" applyProtection="1">
      <alignment horizontal="right" vertical="top"/>
      <protection hidden="1"/>
    </xf>
    <xf numFmtId="49" fontId="15" fillId="10" borderId="21" xfId="1" applyNumberFormat="1" applyFont="1" applyFill="1" applyBorder="1" applyAlignment="1" applyProtection="1">
      <alignment horizontal="left" vertical="top"/>
      <protection hidden="1"/>
    </xf>
    <xf numFmtId="49" fontId="15" fillId="10" borderId="21" xfId="1" applyNumberFormat="1" applyFont="1" applyFill="1" applyBorder="1" applyAlignment="1" applyProtection="1">
      <alignment horizontal="right" vertical="top"/>
      <protection hidden="1"/>
    </xf>
    <xf numFmtId="0" fontId="3" fillId="10" borderId="21" xfId="0" applyFont="1" applyFill="1" applyBorder="1" applyProtection="1">
      <protection hidden="1"/>
    </xf>
    <xf numFmtId="4" fontId="3" fillId="10" borderId="21" xfId="0" applyNumberFormat="1" applyFont="1" applyFill="1" applyBorder="1" applyProtection="1">
      <protection hidden="1"/>
    </xf>
    <xf numFmtId="0" fontId="0" fillId="10" borderId="22" xfId="0" applyFill="1" applyBorder="1" applyProtection="1">
      <protection hidden="1"/>
    </xf>
    <xf numFmtId="0" fontId="15" fillId="10" borderId="22" xfId="2" applyNumberFormat="1" applyFont="1" applyFill="1" applyBorder="1" applyAlignment="1" applyProtection="1">
      <protection hidden="1"/>
    </xf>
    <xf numFmtId="0" fontId="15" fillId="10" borderId="23" xfId="2" applyNumberFormat="1" applyFont="1" applyFill="1" applyBorder="1" applyAlignment="1" applyProtection="1">
      <alignment horizontal="right" vertical="top"/>
      <protection hidden="1"/>
    </xf>
    <xf numFmtId="4" fontId="6" fillId="10" borderId="24" xfId="0" applyNumberFormat="1" applyFont="1" applyFill="1" applyBorder="1" applyProtection="1">
      <protection hidden="1"/>
    </xf>
    <xf numFmtId="0" fontId="6" fillId="10" borderId="21" xfId="0" applyFont="1" applyFill="1" applyBorder="1" applyAlignment="1" applyProtection="1">
      <alignment horizontal="left" vertical="top"/>
      <protection hidden="1"/>
    </xf>
    <xf numFmtId="0" fontId="15" fillId="10" borderId="21" xfId="1" applyNumberFormat="1" applyFont="1" applyFill="1" applyBorder="1" applyAlignment="1" applyProtection="1">
      <protection hidden="1"/>
    </xf>
    <xf numFmtId="0" fontId="15" fillId="10" borderId="23" xfId="2" applyNumberFormat="1" applyFont="1" applyFill="1" applyBorder="1" applyAlignment="1" applyProtection="1">
      <protection hidden="1"/>
    </xf>
    <xf numFmtId="164" fontId="0" fillId="10" borderId="21" xfId="0" applyNumberFormat="1" applyFill="1" applyBorder="1" applyProtection="1">
      <protection hidden="1"/>
    </xf>
    <xf numFmtId="0" fontId="0" fillId="10" borderId="21" xfId="0" applyFill="1" applyBorder="1" applyProtection="1">
      <protection hidden="1"/>
    </xf>
    <xf numFmtId="0" fontId="6" fillId="10" borderId="21" xfId="0" applyFont="1" applyFill="1" applyBorder="1" applyProtection="1">
      <protection hidden="1"/>
    </xf>
    <xf numFmtId="0" fontId="6" fillId="10" borderId="21" xfId="0" applyFont="1" applyFill="1" applyBorder="1" applyAlignment="1" applyProtection="1">
      <alignment horizontal="right"/>
      <protection hidden="1"/>
    </xf>
    <xf numFmtId="164" fontId="15" fillId="10" borderId="21" xfId="0" applyNumberFormat="1" applyFont="1" applyFill="1" applyBorder="1" applyProtection="1">
      <protection hidden="1"/>
    </xf>
    <xf numFmtId="0" fontId="6" fillId="10" borderId="20" xfId="0" applyFont="1" applyFill="1" applyBorder="1" applyProtection="1">
      <protection hidden="1"/>
    </xf>
    <xf numFmtId="0" fontId="0" fillId="10" borderId="3" xfId="0" applyFill="1" applyBorder="1" applyProtection="1">
      <protection hidden="1"/>
    </xf>
    <xf numFmtId="0" fontId="0" fillId="10" borderId="5" xfId="0" applyFill="1" applyBorder="1" applyProtection="1">
      <protection hidden="1"/>
    </xf>
    <xf numFmtId="0" fontId="15" fillId="10" borderId="18" xfId="2" applyNumberFormat="1" applyFont="1" applyFill="1" applyBorder="1" applyAlignment="1" applyProtection="1">
      <protection hidden="1"/>
    </xf>
    <xf numFmtId="0" fontId="15" fillId="10" borderId="4" xfId="2" applyNumberFormat="1" applyFont="1" applyFill="1" applyBorder="1" applyAlignment="1" applyProtection="1">
      <alignment horizontal="right" vertical="top"/>
      <protection hidden="1"/>
    </xf>
    <xf numFmtId="4" fontId="6" fillId="10" borderId="19" xfId="0" applyNumberFormat="1" applyFont="1" applyFill="1" applyBorder="1" applyProtection="1">
      <protection hidden="1"/>
    </xf>
    <xf numFmtId="0" fontId="6" fillId="10" borderId="26" xfId="0" applyFont="1" applyFill="1" applyBorder="1" applyProtection="1">
      <protection hidden="1"/>
    </xf>
    <xf numFmtId="0" fontId="0" fillId="10" borderId="21" xfId="0" applyFill="1" applyBorder="1" applyAlignment="1" applyProtection="1">
      <alignment horizontal="right"/>
      <protection hidden="1"/>
    </xf>
    <xf numFmtId="0" fontId="0" fillId="10" borderId="27" xfId="0" applyFill="1" applyBorder="1" applyProtection="1">
      <protection hidden="1"/>
    </xf>
    <xf numFmtId="0" fontId="0" fillId="10" borderId="25" xfId="0" applyFill="1" applyBorder="1" applyProtection="1">
      <protection hidden="1"/>
    </xf>
    <xf numFmtId="0" fontId="6" fillId="10" borderId="21" xfId="0" applyFont="1" applyFill="1" applyBorder="1" applyAlignment="1" applyProtection="1">
      <alignment horizontal="left"/>
      <protection hidden="1"/>
    </xf>
    <xf numFmtId="165" fontId="0" fillId="10" borderId="21" xfId="0" applyNumberFormat="1" applyFill="1" applyBorder="1" applyProtection="1">
      <protection hidden="1"/>
    </xf>
    <xf numFmtId="0" fontId="6" fillId="10" borderId="22" xfId="0" applyFont="1" applyFill="1" applyBorder="1" applyAlignment="1">
      <alignment horizontal="left"/>
    </xf>
    <xf numFmtId="0" fontId="0" fillId="10" borderId="24" xfId="0" applyFill="1" applyBorder="1"/>
    <xf numFmtId="0" fontId="6" fillId="10" borderId="22" xfId="0" applyFont="1" applyFill="1" applyBorder="1" applyAlignment="1">
      <alignment horizontal="right"/>
    </xf>
    <xf numFmtId="0" fontId="6" fillId="10" borderId="21" xfId="0" applyFont="1" applyFill="1" applyBorder="1"/>
    <xf numFmtId="9" fontId="0" fillId="10" borderId="21" xfId="6" applyFont="1" applyFill="1" applyBorder="1" applyProtection="1">
      <protection hidden="1"/>
    </xf>
    <xf numFmtId="9" fontId="0" fillId="0" borderId="21" xfId="6" applyFont="1" applyBorder="1" applyAlignment="1" applyProtection="1">
      <alignment horizontal="center"/>
      <protection locked="0"/>
    </xf>
    <xf numFmtId="0" fontId="21" fillId="0" borderId="0" xfId="7" applyBorder="1"/>
    <xf numFmtId="0" fontId="21" fillId="10" borderId="0" xfId="7" applyFill="1" applyBorder="1"/>
    <xf numFmtId="0" fontId="14" fillId="10" borderId="0" xfId="8" applyFill="1" applyBorder="1"/>
    <xf numFmtId="0" fontId="2" fillId="10" borderId="0" xfId="7" applyFont="1" applyFill="1" applyBorder="1"/>
    <xf numFmtId="0" fontId="21" fillId="10" borderId="0" xfId="7" applyFill="1" applyBorder="1" applyAlignment="1">
      <alignment horizontal="right"/>
    </xf>
    <xf numFmtId="0" fontId="3" fillId="10" borderId="0" xfId="7" applyFont="1" applyFill="1" applyBorder="1" applyAlignment="1"/>
    <xf numFmtId="0" fontId="9" fillId="10" borderId="0" xfId="7" applyFont="1" applyFill="1" applyBorder="1" applyAlignment="1"/>
    <xf numFmtId="0" fontId="2" fillId="10" borderId="0" xfId="7" applyFont="1" applyFill="1" applyBorder="1" applyAlignment="1"/>
    <xf numFmtId="0" fontId="6" fillId="10" borderId="0" xfId="7" applyFont="1" applyFill="1" applyBorder="1"/>
    <xf numFmtId="0" fontId="3" fillId="10" borderId="0" xfId="7" applyFont="1" applyFill="1" applyBorder="1"/>
    <xf numFmtId="0" fontId="6" fillId="0" borderId="0" xfId="0" applyFont="1" applyFill="1" applyBorder="1" applyAlignment="1" applyProtection="1">
      <alignment vertical="top" wrapText="1"/>
      <protection hidden="1"/>
    </xf>
    <xf numFmtId="9" fontId="0" fillId="0" borderId="21" xfId="6" applyFont="1" applyBorder="1" applyAlignment="1" applyProtection="1">
      <alignment horizontal="center"/>
    </xf>
    <xf numFmtId="9" fontId="0" fillId="0" borderId="21" xfId="0" applyNumberFormat="1" applyBorder="1" applyAlignment="1" applyProtection="1">
      <alignment horizontal="center"/>
    </xf>
    <xf numFmtId="49" fontId="15" fillId="10" borderId="21" xfId="1" applyNumberFormat="1" applyFont="1" applyFill="1" applyBorder="1" applyAlignment="1" applyProtection="1">
      <alignment horizontal="left" vertical="top" wrapText="1"/>
      <protection hidden="1"/>
    </xf>
    <xf numFmtId="49" fontId="15" fillId="10" borderId="24" xfId="1" applyNumberFormat="1" applyFont="1" applyFill="1" applyBorder="1" applyAlignment="1" applyProtection="1">
      <alignment horizontal="left" vertical="top" wrapText="1"/>
      <protection hidden="1"/>
    </xf>
    <xf numFmtId="0" fontId="15" fillId="10" borderId="23" xfId="2" applyNumberFormat="1" applyFont="1" applyFill="1" applyBorder="1" applyAlignment="1" applyProtection="1">
      <alignment horizontal="right"/>
      <protection hidden="1"/>
    </xf>
    <xf numFmtId="4" fontId="3" fillId="10" borderId="24" xfId="0" applyNumberFormat="1" applyFont="1" applyFill="1" applyBorder="1" applyProtection="1">
      <protection hidden="1"/>
    </xf>
    <xf numFmtId="0" fontId="15" fillId="10" borderId="21" xfId="1" applyNumberFormat="1" applyFont="1" applyFill="1" applyBorder="1" applyAlignment="1" applyProtection="1">
      <alignment horizontal="left" vertical="top" wrapText="1"/>
      <protection hidden="1"/>
    </xf>
    <xf numFmtId="0" fontId="6" fillId="10" borderId="22" xfId="0" applyFont="1" applyFill="1" applyBorder="1" applyAlignment="1" applyProtection="1">
      <alignment horizontal="left" vertical="top"/>
      <protection hidden="1"/>
    </xf>
    <xf numFmtId="0" fontId="0" fillId="10" borderId="1" xfId="0" applyFill="1" applyBorder="1" applyProtection="1">
      <protection hidden="1"/>
    </xf>
    <xf numFmtId="0" fontId="6" fillId="10" borderId="1" xfId="0" applyFont="1" applyFill="1" applyBorder="1" applyProtection="1">
      <protection hidden="1"/>
    </xf>
    <xf numFmtId="0" fontId="0" fillId="10" borderId="18" xfId="0" applyFill="1" applyBorder="1" applyProtection="1">
      <protection hidden="1"/>
    </xf>
    <xf numFmtId="0" fontId="6" fillId="10" borderId="21" xfId="0" applyFont="1" applyFill="1" applyBorder="1" applyAlignment="1" applyProtection="1">
      <alignment vertical="justify"/>
      <protection hidden="1"/>
    </xf>
    <xf numFmtId="0" fontId="6" fillId="10" borderId="21" xfId="0" applyFont="1" applyFill="1" applyBorder="1" applyAlignment="1" applyProtection="1">
      <alignment vertical="top" wrapText="1"/>
      <protection hidden="1"/>
    </xf>
    <xf numFmtId="0" fontId="0" fillId="10" borderId="21" xfId="0" applyFill="1" applyBorder="1" applyProtection="1"/>
    <xf numFmtId="0" fontId="6" fillId="10" borderId="21" xfId="0" applyFont="1" applyFill="1" applyBorder="1" applyProtection="1"/>
    <xf numFmtId="0" fontId="6" fillId="10" borderId="3" xfId="0" applyFont="1" applyFill="1" applyBorder="1" applyProtection="1">
      <protection hidden="1"/>
    </xf>
    <xf numFmtId="0" fontId="6" fillId="10" borderId="5" xfId="0" applyFont="1" applyFill="1" applyBorder="1" applyProtection="1">
      <protection hidden="1"/>
    </xf>
    <xf numFmtId="0" fontId="0" fillId="10" borderId="7" xfId="0" applyNumberFormat="1" applyFill="1" applyBorder="1" applyAlignment="1">
      <alignment wrapText="1"/>
    </xf>
    <xf numFmtId="0" fontId="0" fillId="10" borderId="0" xfId="0" applyNumberFormat="1" applyFill="1" applyBorder="1" applyAlignment="1">
      <alignment wrapText="1"/>
    </xf>
    <xf numFmtId="0" fontId="0" fillId="10" borderId="8" xfId="0" applyNumberFormat="1" applyFill="1" applyBorder="1"/>
    <xf numFmtId="0" fontId="14" fillId="0" borderId="0" xfId="4" applyBorder="1"/>
    <xf numFmtId="0" fontId="14" fillId="10" borderId="0" xfId="4" applyFill="1" applyBorder="1" applyProtection="1">
      <protection locked="0"/>
    </xf>
    <xf numFmtId="0" fontId="0" fillId="0" borderId="0" xfId="0" applyBorder="1" applyAlignment="1">
      <alignment horizontal="right"/>
    </xf>
    <xf numFmtId="0" fontId="3" fillId="5" borderId="11" xfId="0" applyFont="1" applyFill="1" applyBorder="1" applyAlignment="1">
      <alignment horizontal="left" vertical="top"/>
    </xf>
    <xf numFmtId="0" fontId="3" fillId="5" borderId="7" xfId="0" applyFont="1" applyFill="1" applyBorder="1" applyAlignment="1">
      <alignment horizontal="left"/>
    </xf>
    <xf numFmtId="0" fontId="3" fillId="5" borderId="0" xfId="0" applyFont="1" applyFill="1" applyBorder="1" applyAlignment="1">
      <alignment horizontal="left"/>
    </xf>
    <xf numFmtId="0" fontId="3" fillId="5" borderId="8" xfId="0" applyFont="1" applyFill="1" applyBorder="1" applyAlignment="1">
      <alignment horizontal="left"/>
    </xf>
    <xf numFmtId="0" fontId="3" fillId="5" borderId="20" xfId="0" applyFont="1" applyFill="1" applyBorder="1" applyAlignment="1">
      <alignment horizontal="center" wrapText="1"/>
    </xf>
    <xf numFmtId="0" fontId="3" fillId="5" borderId="5" xfId="0" applyFont="1" applyFill="1" applyBorder="1" applyAlignment="1">
      <alignment horizontal="center" wrapText="1"/>
    </xf>
    <xf numFmtId="0" fontId="6" fillId="5" borderId="7" xfId="0" applyFont="1" applyFill="1" applyBorder="1" applyAlignment="1">
      <alignment horizontal="left"/>
    </xf>
    <xf numFmtId="0" fontId="6" fillId="5" borderId="0" xfId="0" applyFont="1" applyFill="1" applyBorder="1" applyAlignment="1">
      <alignment horizontal="left"/>
    </xf>
    <xf numFmtId="0" fontId="3" fillId="5" borderId="0" xfId="0" applyFont="1" applyFill="1" applyBorder="1" applyAlignment="1">
      <alignment horizontal="center" wrapText="1"/>
    </xf>
    <xf numFmtId="0" fontId="3" fillId="5" borderId="1" xfId="0" applyFont="1" applyFill="1" applyBorder="1" applyAlignment="1">
      <alignment horizontal="center" wrapText="1"/>
    </xf>
    <xf numFmtId="0" fontId="3" fillId="5" borderId="2" xfId="0" applyFont="1" applyFill="1" applyBorder="1" applyAlignment="1">
      <alignment horizontal="center" wrapText="1"/>
    </xf>
    <xf numFmtId="0" fontId="2" fillId="5" borderId="1" xfId="0" applyFont="1" applyFill="1" applyBorder="1" applyAlignment="1">
      <alignment horizontal="left" vertical="top"/>
    </xf>
    <xf numFmtId="0" fontId="2" fillId="5" borderId="0" xfId="0" applyFont="1" applyFill="1" applyBorder="1" applyAlignment="1">
      <alignment horizontal="left" vertical="top"/>
    </xf>
    <xf numFmtId="0" fontId="0" fillId="0" borderId="0" xfId="0" applyFill="1" applyBorder="1" applyProtection="1">
      <protection locked="0"/>
    </xf>
    <xf numFmtId="0" fontId="0" fillId="5" borderId="24" xfId="0" applyFill="1" applyBorder="1" applyProtection="1">
      <protection locked="0"/>
    </xf>
    <xf numFmtId="0" fontId="6" fillId="0" borderId="0" xfId="0" applyFont="1" applyFill="1" applyBorder="1" applyProtection="1">
      <protection locked="0"/>
    </xf>
    <xf numFmtId="0" fontId="0" fillId="5" borderId="2" xfId="0" applyFill="1" applyBorder="1" applyProtection="1">
      <protection locked="0"/>
    </xf>
    <xf numFmtId="0" fontId="3" fillId="5" borderId="2" xfId="0" applyFont="1" applyFill="1" applyBorder="1" applyProtection="1"/>
    <xf numFmtId="0" fontId="0" fillId="5" borderId="24" xfId="0" applyFill="1" applyBorder="1"/>
    <xf numFmtId="0" fontId="0" fillId="0" borderId="1" xfId="0" applyFill="1" applyBorder="1"/>
    <xf numFmtId="0" fontId="9" fillId="5" borderId="2" xfId="0" applyFont="1" applyFill="1" applyBorder="1"/>
    <xf numFmtId="0" fontId="2" fillId="5" borderId="2" xfId="0" applyFont="1" applyFill="1" applyBorder="1" applyProtection="1">
      <protection locked="0"/>
    </xf>
    <xf numFmtId="0" fontId="2" fillId="0" borderId="0" xfId="0" applyFont="1" applyFill="1" applyBorder="1" applyProtection="1">
      <protection locked="0"/>
    </xf>
    <xf numFmtId="0" fontId="2" fillId="5" borderId="2" xfId="0" applyFont="1" applyFill="1" applyBorder="1"/>
    <xf numFmtId="0" fontId="2" fillId="5" borderId="5" xfId="0" applyFont="1" applyFill="1" applyBorder="1"/>
    <xf numFmtId="0" fontId="2" fillId="8" borderId="0" xfId="0" applyFont="1" applyFill="1" applyAlignment="1">
      <alignment horizontal="left" vertical="top"/>
    </xf>
    <xf numFmtId="0" fontId="2" fillId="0" borderId="0" xfId="0" applyFont="1" applyAlignment="1"/>
    <xf numFmtId="16" fontId="2" fillId="5" borderId="0" xfId="0" applyNumberFormat="1" applyFont="1" applyFill="1" applyBorder="1" applyAlignment="1">
      <alignment horizontal="left" vertical="top"/>
    </xf>
    <xf numFmtId="16" fontId="2" fillId="5" borderId="0" xfId="0" applyNumberFormat="1" applyFont="1" applyFill="1" applyBorder="1" applyAlignment="1">
      <alignment horizontal="left" vertical="top" wrapText="1"/>
    </xf>
    <xf numFmtId="0" fontId="2" fillId="5" borderId="19" xfId="0" applyFont="1" applyFill="1" applyBorder="1"/>
    <xf numFmtId="0" fontId="0" fillId="0" borderId="0" xfId="0" applyFill="1" applyAlignment="1" applyProtection="1"/>
    <xf numFmtId="0" fontId="0" fillId="0" borderId="0" xfId="0" applyAlignment="1" applyProtection="1"/>
    <xf numFmtId="0" fontId="5" fillId="7" borderId="23" xfId="0" applyFont="1" applyFill="1" applyBorder="1" applyAlignment="1"/>
    <xf numFmtId="0" fontId="0" fillId="7" borderId="23" xfId="0" applyFill="1" applyBorder="1"/>
    <xf numFmtId="0" fontId="5" fillId="7" borderId="29" xfId="0" applyFont="1" applyFill="1" applyBorder="1" applyAlignment="1"/>
    <xf numFmtId="0" fontId="5" fillId="7" borderId="30" xfId="0" applyFont="1" applyFill="1" applyBorder="1"/>
    <xf numFmtId="0" fontId="0" fillId="0" borderId="0" xfId="0" applyFill="1" applyAlignment="1"/>
    <xf numFmtId="0" fontId="2" fillId="0" borderId="0" xfId="0" applyFont="1" applyFill="1" applyAlignment="1" applyProtection="1">
      <alignment vertical="top"/>
    </xf>
    <xf numFmtId="0" fontId="0" fillId="5" borderId="0" xfId="0" applyFill="1" applyBorder="1" applyProtection="1">
      <protection locked="0"/>
    </xf>
    <xf numFmtId="0" fontId="3" fillId="5" borderId="0" xfId="0" applyFont="1" applyFill="1" applyBorder="1" applyProtection="1"/>
    <xf numFmtId="0" fontId="9" fillId="5" borderId="0" xfId="0" applyFont="1" applyFill="1" applyBorder="1"/>
    <xf numFmtId="0" fontId="2" fillId="5" borderId="0" xfId="0" applyFont="1" applyFill="1" applyBorder="1" applyProtection="1">
      <protection locked="0"/>
    </xf>
    <xf numFmtId="0" fontId="3" fillId="5" borderId="2" xfId="0" applyFont="1" applyFill="1" applyBorder="1" applyAlignment="1">
      <alignment horizontal="center"/>
    </xf>
    <xf numFmtId="0" fontId="3" fillId="5" borderId="21" xfId="0" applyFont="1" applyFill="1" applyBorder="1" applyAlignment="1">
      <alignment horizontal="center" wrapText="1"/>
    </xf>
    <xf numFmtId="0" fontId="3" fillId="5" borderId="22" xfId="0" applyFont="1" applyFill="1" applyBorder="1" applyAlignment="1">
      <alignment horizontal="center" wrapText="1"/>
    </xf>
    <xf numFmtId="0" fontId="3" fillId="5" borderId="3" xfId="0" applyFont="1" applyFill="1" applyBorder="1"/>
    <xf numFmtId="0" fontId="0" fillId="5" borderId="23" xfId="0" applyFill="1" applyBorder="1" applyProtection="1">
      <protection locked="0"/>
    </xf>
    <xf numFmtId="0" fontId="0" fillId="5" borderId="23" xfId="0" applyFill="1" applyBorder="1"/>
    <xf numFmtId="0" fontId="0" fillId="0" borderId="22" xfId="0" applyBorder="1"/>
    <xf numFmtId="0" fontId="2" fillId="5" borderId="3" xfId="0" applyFont="1" applyFill="1" applyBorder="1"/>
    <xf numFmtId="0" fontId="0" fillId="5" borderId="1" xfId="0" applyFill="1" applyBorder="1" applyProtection="1">
      <protection locked="0"/>
    </xf>
    <xf numFmtId="0" fontId="3" fillId="5" borderId="1" xfId="0" applyFont="1" applyFill="1" applyBorder="1" applyProtection="1"/>
    <xf numFmtId="0" fontId="9" fillId="5" borderId="1" xfId="0" applyFont="1" applyFill="1" applyBorder="1"/>
    <xf numFmtId="0" fontId="2" fillId="5" borderId="1" xfId="0" applyFont="1" applyFill="1" applyBorder="1" applyProtection="1">
      <protection locked="0"/>
    </xf>
    <xf numFmtId="0" fontId="9" fillId="5" borderId="27" xfId="0" applyFont="1" applyFill="1" applyBorder="1"/>
    <xf numFmtId="0" fontId="3" fillId="5" borderId="1" xfId="0" applyFont="1" applyFill="1" applyBorder="1" applyAlignment="1">
      <alignment horizontal="center"/>
    </xf>
    <xf numFmtId="0" fontId="2" fillId="0" borderId="22" xfId="0" applyFont="1" applyBorder="1"/>
    <xf numFmtId="0" fontId="2" fillId="0" borderId="23" xfId="0" applyFont="1" applyBorder="1"/>
    <xf numFmtId="0" fontId="2" fillId="0" borderId="24" xfId="0" applyFont="1" applyBorder="1"/>
    <xf numFmtId="0" fontId="0" fillId="6" borderId="26" xfId="0" applyFill="1" applyBorder="1" applyProtection="1">
      <protection locked="0"/>
    </xf>
    <xf numFmtId="0" fontId="0" fillId="6" borderId="25" xfId="0" applyFill="1" applyBorder="1" applyProtection="1">
      <protection locked="0"/>
    </xf>
    <xf numFmtId="0" fontId="2" fillId="5" borderId="20" xfId="0" applyFont="1" applyFill="1" applyBorder="1" applyProtection="1">
      <protection locked="0"/>
    </xf>
    <xf numFmtId="0" fontId="2" fillId="5" borderId="5" xfId="0" applyFont="1" applyFill="1" applyBorder="1" applyProtection="1">
      <protection locked="0"/>
    </xf>
    <xf numFmtId="0" fontId="0" fillId="5" borderId="20" xfId="0" applyFill="1" applyBorder="1" applyProtection="1">
      <protection locked="0"/>
    </xf>
    <xf numFmtId="0" fontId="0" fillId="5" borderId="5" xfId="0" applyFill="1" applyBorder="1" applyProtection="1">
      <protection locked="0"/>
    </xf>
    <xf numFmtId="0" fontId="2" fillId="5" borderId="18" xfId="0" applyFont="1" applyFill="1" applyBorder="1" applyProtection="1">
      <protection locked="0"/>
    </xf>
    <xf numFmtId="0" fontId="2" fillId="5" borderId="19" xfId="0" applyFont="1" applyFill="1" applyBorder="1" applyProtection="1">
      <protection locked="0"/>
    </xf>
    <xf numFmtId="0" fontId="0" fillId="6" borderId="22" xfId="0" applyFill="1" applyBorder="1"/>
    <xf numFmtId="0" fontId="0" fillId="6" borderId="23" xfId="0" applyFill="1" applyBorder="1"/>
    <xf numFmtId="0" fontId="0" fillId="6" borderId="24" xfId="0" applyFill="1" applyBorder="1"/>
    <xf numFmtId="0" fontId="14" fillId="10" borderId="0" xfId="4" applyFill="1" applyBorder="1"/>
    <xf numFmtId="0" fontId="3" fillId="5" borderId="0" xfId="0" applyNumberFormat="1" applyFont="1" applyFill="1" applyBorder="1" applyAlignment="1">
      <alignment horizontal="left"/>
    </xf>
    <xf numFmtId="0" fontId="2" fillId="6" borderId="0" xfId="0" applyNumberFormat="1" applyFont="1" applyFill="1" applyBorder="1" applyAlignment="1" applyProtection="1">
      <alignment horizontal="left" vertical="top" wrapText="1"/>
    </xf>
    <xf numFmtId="0" fontId="0" fillId="5" borderId="4" xfId="0" applyNumberFormat="1" applyFill="1" applyBorder="1"/>
    <xf numFmtId="0" fontId="3" fillId="5" borderId="20" xfId="0" applyFont="1" applyFill="1" applyBorder="1"/>
    <xf numFmtId="0" fontId="0" fillId="5" borderId="31" xfId="0" applyFill="1" applyBorder="1"/>
    <xf numFmtId="0" fontId="0" fillId="0" borderId="32" xfId="0" applyBorder="1" applyAlignment="1" applyProtection="1">
      <alignment horizontal="left" wrapText="1"/>
      <protection locked="0"/>
    </xf>
    <xf numFmtId="0" fontId="0" fillId="5" borderId="33" xfId="0" applyFill="1" applyBorder="1"/>
    <xf numFmtId="1" fontId="0" fillId="0" borderId="34" xfId="0" applyNumberFormat="1" applyBorder="1" applyAlignment="1" applyProtection="1">
      <alignment horizontal="left" wrapText="1"/>
      <protection locked="0"/>
    </xf>
    <xf numFmtId="0" fontId="0" fillId="0" borderId="34" xfId="0" applyBorder="1" applyAlignment="1" applyProtection="1">
      <alignment horizontal="left" wrapText="1"/>
      <protection locked="0"/>
    </xf>
    <xf numFmtId="0" fontId="0" fillId="5" borderId="35" xfId="0" applyFill="1" applyBorder="1"/>
    <xf numFmtId="14" fontId="0" fillId="0" borderId="36" xfId="0" applyNumberFormat="1" applyBorder="1" applyAlignment="1" applyProtection="1">
      <alignment horizontal="left" wrapText="1"/>
      <protection locked="0"/>
    </xf>
    <xf numFmtId="0" fontId="6" fillId="5" borderId="31" xfId="0" applyFont="1" applyFill="1" applyBorder="1"/>
    <xf numFmtId="0" fontId="6" fillId="0" borderId="32" xfId="0" applyFont="1" applyBorder="1" applyAlignment="1" applyProtection="1">
      <alignment horizontal="left" wrapText="1"/>
      <protection locked="0"/>
    </xf>
    <xf numFmtId="0" fontId="6" fillId="5" borderId="33" xfId="0" applyFont="1" applyFill="1" applyBorder="1"/>
    <xf numFmtId="14" fontId="0" fillId="0" borderId="34" xfId="0" applyNumberFormat="1" applyBorder="1" applyAlignment="1" applyProtection="1">
      <alignment horizontal="left" wrapText="1"/>
      <protection locked="0"/>
    </xf>
    <xf numFmtId="0" fontId="6" fillId="5" borderId="35" xfId="0" applyFont="1" applyFill="1" applyBorder="1"/>
    <xf numFmtId="0" fontId="3" fillId="6" borderId="7" xfId="0" applyFont="1" applyFill="1" applyBorder="1"/>
    <xf numFmtId="0" fontId="3" fillId="6" borderId="0" xfId="0" applyFont="1" applyFill="1" applyBorder="1"/>
    <xf numFmtId="0" fontId="2" fillId="0" borderId="0" xfId="0" applyFont="1" applyFill="1" applyBorder="1" applyProtection="1"/>
    <xf numFmtId="0" fontId="2" fillId="5" borderId="20" xfId="0" applyFont="1" applyFill="1" applyBorder="1"/>
    <xf numFmtId="49" fontId="2" fillId="5" borderId="0" xfId="0" applyNumberFormat="1" applyFont="1" applyFill="1" applyBorder="1" applyAlignment="1" applyProtection="1">
      <alignment vertical="top" wrapText="1"/>
      <protection locked="0"/>
    </xf>
    <xf numFmtId="0" fontId="2" fillId="5" borderId="0" xfId="0" applyFont="1" applyFill="1" applyBorder="1" applyProtection="1"/>
    <xf numFmtId="0" fontId="2" fillId="5" borderId="2" xfId="0" applyFont="1" applyFill="1" applyBorder="1" applyProtection="1"/>
    <xf numFmtId="0" fontId="2" fillId="5" borderId="4" xfId="0" applyFont="1" applyFill="1" applyBorder="1" applyProtection="1"/>
    <xf numFmtId="0" fontId="2" fillId="5" borderId="19" xfId="0" applyFont="1" applyFill="1" applyBorder="1" applyProtection="1"/>
    <xf numFmtId="0" fontId="6" fillId="5" borderId="0" xfId="0" applyFont="1" applyFill="1" applyBorder="1" applyAlignment="1">
      <alignment horizontal="left"/>
    </xf>
    <xf numFmtId="0" fontId="3" fillId="5" borderId="0" xfId="0" applyFont="1" applyFill="1" applyBorder="1" applyAlignment="1">
      <alignment horizontal="left"/>
    </xf>
    <xf numFmtId="0" fontId="6" fillId="6" borderId="21" xfId="0" applyFont="1" applyFill="1" applyBorder="1" applyProtection="1">
      <protection locked="0"/>
    </xf>
    <xf numFmtId="0" fontId="6" fillId="5" borderId="1" xfId="0" applyFont="1" applyFill="1" applyBorder="1" applyAlignment="1">
      <alignment horizontal="left" wrapText="1"/>
    </xf>
    <xf numFmtId="0" fontId="6" fillId="5" borderId="0" xfId="0" applyFont="1" applyFill="1" applyBorder="1" applyAlignment="1">
      <alignment horizontal="left" wrapText="1"/>
    </xf>
    <xf numFmtId="0" fontId="0" fillId="5" borderId="20" xfId="0" applyFill="1" applyBorder="1"/>
    <xf numFmtId="0" fontId="6" fillId="5" borderId="1" xfId="0" applyFont="1" applyFill="1" applyBorder="1" applyAlignment="1">
      <alignment horizontal="left"/>
    </xf>
    <xf numFmtId="0" fontId="3" fillId="0" borderId="0" xfId="0" applyFont="1" applyAlignment="1">
      <alignment wrapText="1"/>
    </xf>
    <xf numFmtId="0" fontId="6" fillId="0" borderId="0" xfId="0" applyFont="1" applyAlignment="1">
      <alignment horizontal="right"/>
    </xf>
    <xf numFmtId="0" fontId="6" fillId="10" borderId="0" xfId="7" applyFont="1" applyFill="1" applyBorder="1" applyAlignment="1">
      <alignment horizontal="left" wrapText="1"/>
    </xf>
    <xf numFmtId="0" fontId="21" fillId="10" borderId="0" xfId="7" applyFill="1" applyBorder="1" applyAlignment="1">
      <alignment horizontal="right"/>
    </xf>
    <xf numFmtId="0" fontId="4" fillId="10" borderId="0" xfId="7" applyFont="1" applyFill="1" applyBorder="1" applyAlignment="1">
      <alignment horizontal="center"/>
    </xf>
    <xf numFmtId="0" fontId="8" fillId="10" borderId="0" xfId="7" applyFont="1" applyFill="1" applyBorder="1" applyAlignment="1">
      <alignment horizontal="center"/>
    </xf>
    <xf numFmtId="0" fontId="2" fillId="10" borderId="0" xfId="7" applyFont="1" applyFill="1" applyBorder="1" applyAlignment="1">
      <alignment horizontal="right"/>
    </xf>
    <xf numFmtId="0" fontId="2" fillId="6" borderId="22" xfId="4" applyFont="1" applyFill="1" applyBorder="1" applyAlignment="1" applyProtection="1">
      <alignment horizontal="left" vertical="top" wrapText="1"/>
      <protection locked="0"/>
    </xf>
    <xf numFmtId="0" fontId="19" fillId="6" borderId="23" xfId="4" applyFont="1" applyFill="1" applyBorder="1" applyAlignment="1" applyProtection="1">
      <alignment horizontal="left" vertical="top" wrapText="1"/>
      <protection locked="0"/>
    </xf>
    <xf numFmtId="0" fontId="19" fillId="6" borderId="24" xfId="4" applyFont="1" applyFill="1" applyBorder="1" applyAlignment="1" applyProtection="1">
      <alignment horizontal="left" vertical="top" wrapText="1"/>
      <protection locked="0"/>
    </xf>
    <xf numFmtId="0" fontId="20" fillId="6" borderId="22" xfId="4" applyFont="1" applyFill="1" applyBorder="1" applyAlignment="1" applyProtection="1">
      <alignment horizontal="left" vertical="top" wrapText="1"/>
      <protection locked="0"/>
    </xf>
    <xf numFmtId="0" fontId="20" fillId="6" borderId="23" xfId="4" applyFont="1" applyFill="1" applyBorder="1" applyAlignment="1" applyProtection="1">
      <alignment horizontal="left" vertical="top" wrapText="1"/>
      <protection locked="0"/>
    </xf>
    <xf numFmtId="0" fontId="20" fillId="6" borderId="24" xfId="4" applyFont="1" applyFill="1" applyBorder="1" applyAlignment="1" applyProtection="1">
      <alignment horizontal="left" vertical="top" wrapText="1"/>
      <protection locked="0"/>
    </xf>
    <xf numFmtId="0" fontId="2" fillId="8" borderId="0" xfId="0" applyFont="1" applyFill="1" applyAlignment="1">
      <alignment vertical="top" wrapText="1"/>
    </xf>
    <xf numFmtId="0" fontId="0" fillId="8" borderId="0" xfId="0" applyFill="1" applyAlignment="1">
      <alignment vertical="top" wrapText="1"/>
    </xf>
    <xf numFmtId="0" fontId="6" fillId="6" borderId="29" xfId="4" applyFont="1" applyFill="1" applyBorder="1" applyAlignment="1" applyProtection="1">
      <alignment horizontal="left" vertical="top"/>
      <protection locked="0"/>
    </xf>
    <xf numFmtId="0" fontId="6" fillId="6" borderId="23" xfId="4" applyFont="1" applyFill="1" applyBorder="1" applyAlignment="1" applyProtection="1">
      <alignment horizontal="left" vertical="top"/>
      <protection locked="0"/>
    </xf>
    <xf numFmtId="0" fontId="6" fillId="6" borderId="24" xfId="4" applyFont="1" applyFill="1" applyBorder="1" applyAlignment="1" applyProtection="1">
      <alignment horizontal="left" vertical="top"/>
      <protection locked="0"/>
    </xf>
    <xf numFmtId="0" fontId="6" fillId="6" borderId="22" xfId="4" applyFont="1" applyFill="1" applyBorder="1" applyAlignment="1" applyProtection="1">
      <alignment horizontal="left" vertical="top" wrapText="1"/>
      <protection locked="0"/>
    </xf>
    <xf numFmtId="0" fontId="6" fillId="6" borderId="23" xfId="4" applyFont="1" applyFill="1" applyBorder="1" applyAlignment="1" applyProtection="1">
      <alignment horizontal="left" vertical="top" wrapText="1"/>
      <protection locked="0"/>
    </xf>
    <xf numFmtId="0" fontId="6" fillId="6" borderId="24" xfId="4" applyFont="1" applyFill="1" applyBorder="1" applyAlignment="1" applyProtection="1">
      <alignment horizontal="left" vertical="top" wrapText="1"/>
      <protection locked="0"/>
    </xf>
    <xf numFmtId="49" fontId="2" fillId="6" borderId="29" xfId="0" applyNumberFormat="1" applyFont="1" applyFill="1" applyBorder="1" applyAlignment="1" applyProtection="1">
      <alignment horizontal="left" vertical="top" wrapText="1"/>
      <protection locked="0"/>
    </xf>
    <xf numFmtId="49" fontId="2" fillId="6" borderId="23" xfId="0" applyNumberFormat="1" applyFont="1" applyFill="1" applyBorder="1" applyAlignment="1" applyProtection="1">
      <alignment horizontal="left" vertical="top" wrapText="1"/>
      <protection locked="0"/>
    </xf>
    <xf numFmtId="49" fontId="2" fillId="6" borderId="24" xfId="0" applyNumberFormat="1" applyFont="1" applyFill="1" applyBorder="1" applyAlignment="1" applyProtection="1">
      <alignment horizontal="left" vertical="top" wrapText="1"/>
      <protection locked="0"/>
    </xf>
    <xf numFmtId="3" fontId="2" fillId="6" borderId="22" xfId="0" applyNumberFormat="1" applyFont="1" applyFill="1" applyBorder="1" applyAlignment="1" applyProtection="1">
      <alignment horizontal="left" vertical="top" wrapText="1"/>
      <protection locked="0"/>
    </xf>
    <xf numFmtId="3" fontId="2" fillId="6" borderId="23" xfId="0" applyNumberFormat="1" applyFont="1" applyFill="1" applyBorder="1" applyAlignment="1" applyProtection="1">
      <alignment horizontal="left" vertical="top" wrapText="1"/>
      <protection locked="0"/>
    </xf>
    <xf numFmtId="3" fontId="2" fillId="6" borderId="24" xfId="0" applyNumberFormat="1" applyFont="1" applyFill="1" applyBorder="1" applyAlignment="1" applyProtection="1">
      <alignment horizontal="left" vertical="top" wrapText="1"/>
      <protection locked="0"/>
    </xf>
    <xf numFmtId="0" fontId="2" fillId="8" borderId="0" xfId="0" applyFont="1" applyFill="1" applyAlignment="1">
      <alignment horizontal="left" vertical="top" wrapText="1"/>
    </xf>
    <xf numFmtId="0" fontId="2" fillId="8" borderId="0" xfId="0" applyFont="1" applyFill="1" applyBorder="1" applyAlignment="1">
      <alignment horizontal="left" wrapText="1"/>
    </xf>
    <xf numFmtId="0" fontId="3" fillId="5" borderId="11" xfId="0" applyFont="1" applyFill="1" applyBorder="1" applyAlignment="1">
      <alignment horizontal="left" vertical="top"/>
    </xf>
    <xf numFmtId="0" fontId="3" fillId="5" borderId="3" xfId="0" applyFont="1" applyFill="1" applyBorder="1" applyAlignment="1">
      <alignment horizontal="left" vertical="top"/>
    </xf>
    <xf numFmtId="0" fontId="3" fillId="5" borderId="12" xfId="0" applyFont="1" applyFill="1" applyBorder="1" applyAlignment="1">
      <alignment horizontal="left" vertical="top"/>
    </xf>
    <xf numFmtId="0" fontId="3" fillId="6" borderId="7" xfId="0" applyFont="1" applyFill="1" applyBorder="1" applyAlignment="1">
      <alignment horizontal="left"/>
    </xf>
    <xf numFmtId="0" fontId="3" fillId="6" borderId="0" xfId="0" applyFont="1" applyFill="1" applyBorder="1" applyAlignment="1">
      <alignment horizontal="left"/>
    </xf>
    <xf numFmtId="0" fontId="3" fillId="6" borderId="8" xfId="0" applyFont="1" applyFill="1" applyBorder="1" applyAlignment="1">
      <alignment horizontal="left"/>
    </xf>
    <xf numFmtId="0" fontId="5" fillId="7" borderId="23" xfId="0" applyFont="1" applyFill="1" applyBorder="1" applyAlignment="1">
      <alignment horizontal="right"/>
    </xf>
    <xf numFmtId="0" fontId="2" fillId="6" borderId="23" xfId="4" applyFont="1" applyFill="1" applyBorder="1" applyAlignment="1" applyProtection="1">
      <alignment horizontal="left" vertical="top" wrapText="1"/>
      <protection locked="0"/>
    </xf>
    <xf numFmtId="0" fontId="2" fillId="6" borderId="24" xfId="4" applyFont="1" applyFill="1" applyBorder="1" applyAlignment="1" applyProtection="1">
      <alignment horizontal="left" vertical="top" wrapText="1"/>
      <protection locked="0"/>
    </xf>
    <xf numFmtId="0" fontId="2" fillId="6" borderId="29" xfId="0" applyFont="1" applyFill="1" applyBorder="1" applyAlignment="1" applyProtection="1">
      <alignment horizontal="left" vertical="top" wrapText="1"/>
      <protection locked="0"/>
    </xf>
    <xf numFmtId="0" fontId="2" fillId="6" borderId="23" xfId="0" applyFont="1" applyFill="1" applyBorder="1" applyAlignment="1" applyProtection="1">
      <alignment horizontal="left" vertical="top" wrapText="1"/>
      <protection locked="0"/>
    </xf>
    <xf numFmtId="0" fontId="2" fillId="6" borderId="24" xfId="0" applyFont="1" applyFill="1" applyBorder="1" applyAlignment="1" applyProtection="1">
      <alignment horizontal="left" vertical="top" wrapText="1"/>
      <protection locked="0"/>
    </xf>
    <xf numFmtId="0" fontId="6" fillId="6" borderId="11" xfId="0" applyFont="1" applyFill="1" applyBorder="1" applyAlignment="1" applyProtection="1">
      <alignment horizontal="left" vertical="top" wrapText="1"/>
      <protection locked="0"/>
    </xf>
    <xf numFmtId="0" fontId="6" fillId="6" borderId="3" xfId="0" applyFont="1" applyFill="1" applyBorder="1" applyAlignment="1" applyProtection="1">
      <alignment horizontal="left" vertical="top" wrapText="1"/>
      <protection locked="0"/>
    </xf>
    <xf numFmtId="0" fontId="6" fillId="6" borderId="5" xfId="0" applyFont="1" applyFill="1" applyBorder="1" applyAlignment="1" applyProtection="1">
      <alignment horizontal="left" vertical="top" wrapText="1"/>
      <protection locked="0"/>
    </xf>
    <xf numFmtId="0" fontId="6" fillId="6" borderId="7" xfId="0" applyFont="1" applyFill="1" applyBorder="1" applyAlignment="1" applyProtection="1">
      <alignment horizontal="left" vertical="top" wrapText="1"/>
      <protection locked="0"/>
    </xf>
    <xf numFmtId="0" fontId="6" fillId="6" borderId="0" xfId="0" applyFont="1" applyFill="1" applyBorder="1" applyAlignment="1" applyProtection="1">
      <alignment horizontal="left" vertical="top" wrapText="1"/>
      <protection locked="0"/>
    </xf>
    <xf numFmtId="0" fontId="6" fillId="6" borderId="2" xfId="0" applyFont="1" applyFill="1" applyBorder="1" applyAlignment="1" applyProtection="1">
      <alignment horizontal="left" vertical="top" wrapText="1"/>
      <protection locked="0"/>
    </xf>
    <xf numFmtId="0" fontId="6" fillId="6" borderId="9" xfId="0" applyFont="1" applyFill="1" applyBorder="1" applyAlignment="1" applyProtection="1">
      <alignment horizontal="left" vertical="top" wrapText="1"/>
      <protection locked="0"/>
    </xf>
    <xf numFmtId="0" fontId="6" fillId="6" borderId="4" xfId="0" applyFont="1" applyFill="1" applyBorder="1" applyAlignment="1" applyProtection="1">
      <alignment horizontal="left" vertical="top" wrapText="1"/>
      <protection locked="0"/>
    </xf>
    <xf numFmtId="0" fontId="6" fillId="6" borderId="19" xfId="0" applyFont="1" applyFill="1" applyBorder="1" applyAlignment="1" applyProtection="1">
      <alignment horizontal="left" vertical="top" wrapText="1"/>
      <protection locked="0"/>
    </xf>
    <xf numFmtId="3" fontId="2" fillId="6" borderId="22" xfId="4" applyNumberFormat="1" applyFont="1" applyFill="1" applyBorder="1" applyAlignment="1" applyProtection="1">
      <alignment horizontal="left" vertical="top" wrapText="1"/>
      <protection locked="0"/>
    </xf>
    <xf numFmtId="3" fontId="2" fillId="6" borderId="23" xfId="4" applyNumberFormat="1" applyFont="1" applyFill="1" applyBorder="1" applyAlignment="1" applyProtection="1">
      <alignment horizontal="left" vertical="top" wrapText="1"/>
      <protection locked="0"/>
    </xf>
    <xf numFmtId="3" fontId="2" fillId="6" borderId="24" xfId="4" applyNumberFormat="1" applyFont="1" applyFill="1" applyBorder="1" applyAlignment="1" applyProtection="1">
      <alignment horizontal="left" vertical="top" wrapText="1"/>
      <protection locked="0"/>
    </xf>
    <xf numFmtId="0" fontId="6" fillId="5" borderId="11" xfId="0" applyFont="1" applyFill="1" applyBorder="1" applyAlignment="1">
      <alignment horizontal="left"/>
    </xf>
    <xf numFmtId="0" fontId="0" fillId="5" borderId="3" xfId="0" applyFill="1" applyBorder="1" applyAlignment="1">
      <alignment horizontal="left"/>
    </xf>
    <xf numFmtId="0" fontId="0" fillId="5" borderId="12" xfId="0" applyFill="1" applyBorder="1" applyAlignment="1">
      <alignment horizontal="left"/>
    </xf>
    <xf numFmtId="0" fontId="2" fillId="6" borderId="22" xfId="0" applyFont="1" applyFill="1" applyBorder="1" applyAlignment="1" applyProtection="1">
      <alignment horizontal="left" vertical="top" wrapText="1"/>
      <protection locked="0"/>
    </xf>
    <xf numFmtId="0" fontId="2" fillId="0" borderId="6" xfId="0" applyFont="1" applyBorder="1" applyAlignment="1">
      <alignment horizontal="right"/>
    </xf>
    <xf numFmtId="0" fontId="7" fillId="0" borderId="6" xfId="0" applyFont="1" applyBorder="1" applyAlignment="1">
      <alignment horizontal="right"/>
    </xf>
    <xf numFmtId="0" fontId="0" fillId="0" borderId="0" xfId="0" applyBorder="1" applyAlignment="1">
      <alignment horizontal="right"/>
    </xf>
    <xf numFmtId="0" fontId="4" fillId="0" borderId="7" xfId="0" applyFont="1" applyBorder="1" applyAlignment="1">
      <alignment horizontal="center"/>
    </xf>
    <xf numFmtId="0" fontId="4" fillId="0" borderId="0" xfId="0" applyFont="1" applyBorder="1" applyAlignment="1">
      <alignment horizontal="center"/>
    </xf>
    <xf numFmtId="0" fontId="4" fillId="0" borderId="8" xfId="0" applyFont="1" applyBorder="1" applyAlignment="1">
      <alignment horizontal="center"/>
    </xf>
    <xf numFmtId="0" fontId="3" fillId="0" borderId="7" xfId="0" applyFont="1" applyBorder="1" applyAlignment="1">
      <alignment horizontal="center"/>
    </xf>
    <xf numFmtId="0" fontId="3" fillId="0" borderId="0" xfId="0" applyFont="1" applyBorder="1" applyAlignment="1">
      <alignment horizontal="center"/>
    </xf>
    <xf numFmtId="0" fontId="3" fillId="0" borderId="8" xfId="0" applyFont="1" applyBorder="1" applyAlignment="1">
      <alignment horizontal="center"/>
    </xf>
    <xf numFmtId="0" fontId="2" fillId="0" borderId="0" xfId="0" applyFont="1" applyFill="1" applyBorder="1" applyAlignment="1">
      <alignment horizontal="right"/>
    </xf>
    <xf numFmtId="0" fontId="2" fillId="8" borderId="0" xfId="0" applyFont="1" applyFill="1" applyBorder="1" applyAlignment="1">
      <alignment horizontal="left" vertical="top" wrapText="1"/>
    </xf>
    <xf numFmtId="0" fontId="2" fillId="0" borderId="22" xfId="0" applyFont="1" applyBorder="1" applyAlignment="1" applyProtection="1">
      <alignment horizontal="left" vertical="top" wrapText="1"/>
      <protection locked="0"/>
    </xf>
    <xf numFmtId="0" fontId="2" fillId="0" borderId="23" xfId="0" applyFont="1" applyBorder="1" applyAlignment="1" applyProtection="1">
      <alignment horizontal="left" vertical="top" wrapText="1"/>
      <protection locked="0"/>
    </xf>
    <xf numFmtId="0" fontId="2" fillId="0" borderId="24" xfId="0" applyFont="1" applyBorder="1" applyAlignment="1" applyProtection="1">
      <alignment horizontal="left" vertical="top" wrapText="1"/>
      <protection locked="0"/>
    </xf>
    <xf numFmtId="0" fontId="2" fillId="8" borderId="0" xfId="0" applyFont="1" applyFill="1" applyBorder="1" applyAlignment="1">
      <alignment horizontal="left" vertical="top"/>
    </xf>
    <xf numFmtId="0" fontId="6" fillId="5" borderId="7" xfId="0" applyFont="1" applyFill="1" applyBorder="1" applyAlignment="1">
      <alignment horizontal="left"/>
    </xf>
    <xf numFmtId="0" fontId="6" fillId="5" borderId="0" xfId="0" applyFont="1" applyFill="1" applyBorder="1" applyAlignment="1">
      <alignment horizontal="left"/>
    </xf>
    <xf numFmtId="0" fontId="6" fillId="5" borderId="8" xfId="0" applyFont="1" applyFill="1" applyBorder="1" applyAlignment="1">
      <alignment horizontal="left"/>
    </xf>
    <xf numFmtId="0" fontId="14" fillId="9" borderId="22" xfId="4" applyFill="1" applyBorder="1" applyAlignment="1" applyProtection="1">
      <alignment horizontal="center"/>
      <protection locked="0"/>
    </xf>
    <xf numFmtId="0" fontId="14" fillId="9" borderId="23" xfId="4" applyFill="1" applyBorder="1" applyAlignment="1" applyProtection="1">
      <alignment horizontal="center"/>
      <protection locked="0"/>
    </xf>
    <xf numFmtId="0" fontId="14" fillId="9" borderId="24" xfId="4" applyFill="1" applyBorder="1" applyAlignment="1" applyProtection="1">
      <alignment horizontal="center"/>
      <protection locked="0"/>
    </xf>
    <xf numFmtId="0" fontId="2" fillId="8" borderId="0" xfId="0" applyFont="1" applyFill="1" applyBorder="1" applyAlignment="1">
      <alignment vertical="top" wrapText="1"/>
    </xf>
    <xf numFmtId="0" fontId="18" fillId="8" borderId="0" xfId="0" applyFont="1" applyFill="1" applyBorder="1" applyAlignment="1">
      <alignment horizontal="left" vertical="top" wrapText="1"/>
    </xf>
    <xf numFmtId="0" fontId="2" fillId="6" borderId="22" xfId="0" applyFont="1" applyFill="1" applyBorder="1" applyAlignment="1" applyProtection="1">
      <alignment horizontal="center" vertical="top" wrapText="1"/>
      <protection locked="0"/>
    </xf>
    <xf numFmtId="0" fontId="2" fillId="6" borderId="23" xfId="0" applyFont="1" applyFill="1" applyBorder="1" applyAlignment="1" applyProtection="1">
      <alignment horizontal="center" vertical="top" wrapText="1"/>
      <protection locked="0"/>
    </xf>
    <xf numFmtId="0" fontId="2" fillId="6" borderId="24" xfId="0" applyFont="1" applyFill="1" applyBorder="1" applyAlignment="1" applyProtection="1">
      <alignment horizontal="center" vertical="top" wrapText="1"/>
      <protection locked="0"/>
    </xf>
    <xf numFmtId="0" fontId="6" fillId="6" borderId="22" xfId="0" applyFont="1" applyFill="1" applyBorder="1" applyAlignment="1" applyProtection="1">
      <alignment horizontal="left" vertical="top" wrapText="1"/>
      <protection locked="0"/>
    </xf>
    <xf numFmtId="0" fontId="0" fillId="0" borderId="23" xfId="0" applyBorder="1" applyAlignment="1" applyProtection="1">
      <alignment horizontal="left" vertical="top" wrapText="1"/>
      <protection locked="0"/>
    </xf>
    <xf numFmtId="0" fontId="0" fillId="0" borderId="24" xfId="0" applyBorder="1" applyAlignment="1" applyProtection="1">
      <alignment horizontal="left" vertical="top" wrapText="1"/>
      <protection locked="0"/>
    </xf>
    <xf numFmtId="0" fontId="0" fillId="6" borderId="22" xfId="0" applyFill="1" applyBorder="1" applyAlignment="1" applyProtection="1">
      <alignment horizontal="left" vertical="top" wrapText="1"/>
      <protection locked="0"/>
    </xf>
    <xf numFmtId="0" fontId="6" fillId="6" borderId="23" xfId="0" applyFont="1" applyFill="1" applyBorder="1" applyAlignment="1" applyProtection="1">
      <alignment horizontal="left" vertical="top" wrapText="1"/>
      <protection locked="0"/>
    </xf>
    <xf numFmtId="0" fontId="6" fillId="6" borderId="24" xfId="0" applyFont="1" applyFill="1" applyBorder="1" applyAlignment="1" applyProtection="1">
      <alignment horizontal="left" vertical="top" wrapText="1"/>
      <protection locked="0"/>
    </xf>
    <xf numFmtId="0" fontId="2" fillId="6" borderId="0" xfId="0" applyFont="1" applyFill="1" applyBorder="1" applyAlignment="1" applyProtection="1">
      <alignment horizontal="left" vertical="top" wrapText="1"/>
      <protection locked="0"/>
    </xf>
    <xf numFmtId="0" fontId="0" fillId="6" borderId="7" xfId="0" applyFill="1" applyBorder="1" applyAlignment="1" applyProtection="1">
      <alignment horizontal="left" vertical="top" wrapText="1"/>
      <protection locked="0"/>
    </xf>
    <xf numFmtId="0" fontId="0" fillId="0" borderId="0" xfId="0" applyBorder="1" applyAlignment="1" applyProtection="1">
      <alignment horizontal="left" vertical="top" wrapText="1"/>
      <protection locked="0"/>
    </xf>
    <xf numFmtId="0" fontId="5" fillId="6" borderId="22" xfId="0" applyFont="1" applyFill="1" applyBorder="1" applyAlignment="1" applyProtection="1">
      <alignment horizontal="left" vertical="top" wrapText="1"/>
      <protection locked="0"/>
    </xf>
    <xf numFmtId="0" fontId="5" fillId="6" borderId="23" xfId="0" applyFont="1" applyFill="1" applyBorder="1" applyAlignment="1" applyProtection="1">
      <alignment horizontal="left" vertical="top" wrapText="1"/>
      <protection locked="0"/>
    </xf>
    <xf numFmtId="0" fontId="5" fillId="6" borderId="24" xfId="0" applyFont="1" applyFill="1" applyBorder="1" applyAlignment="1" applyProtection="1">
      <alignment horizontal="left" vertical="top" wrapText="1"/>
      <protection locked="0"/>
    </xf>
    <xf numFmtId="14" fontId="6" fillId="6" borderId="22" xfId="0" applyNumberFormat="1" applyFont="1" applyFill="1" applyBorder="1" applyAlignment="1" applyProtection="1">
      <alignment horizontal="left" vertical="top" wrapText="1"/>
      <protection locked="0"/>
    </xf>
    <xf numFmtId="0" fontId="3" fillId="5" borderId="7" xfId="0" applyFont="1" applyFill="1" applyBorder="1" applyAlignment="1">
      <alignment horizontal="left"/>
    </xf>
    <xf numFmtId="0" fontId="3" fillId="5" borderId="0" xfId="0" applyFont="1" applyFill="1" applyBorder="1" applyAlignment="1">
      <alignment horizontal="left"/>
    </xf>
    <xf numFmtId="0" fontId="3" fillId="5" borderId="8" xfId="0" applyFont="1" applyFill="1" applyBorder="1" applyAlignment="1">
      <alignment horizontal="left"/>
    </xf>
    <xf numFmtId="0" fontId="5" fillId="6" borderId="20" xfId="0" applyFont="1" applyFill="1" applyBorder="1" applyAlignment="1" applyProtection="1">
      <alignment horizontal="left" vertical="top" wrapText="1"/>
      <protection locked="0"/>
    </xf>
    <xf numFmtId="0" fontId="5" fillId="6" borderId="3" xfId="0" applyFont="1" applyFill="1" applyBorder="1" applyAlignment="1" applyProtection="1">
      <alignment horizontal="left" vertical="top" wrapText="1"/>
      <protection locked="0"/>
    </xf>
    <xf numFmtId="0" fontId="5" fillId="6" borderId="5" xfId="0" applyFont="1" applyFill="1" applyBorder="1" applyAlignment="1" applyProtection="1">
      <alignment horizontal="left" vertical="top" wrapText="1"/>
      <protection locked="0"/>
    </xf>
    <xf numFmtId="0" fontId="5" fillId="6" borderId="18" xfId="0" applyFont="1" applyFill="1" applyBorder="1" applyAlignment="1" applyProtection="1">
      <alignment horizontal="left" vertical="top" wrapText="1"/>
      <protection locked="0"/>
    </xf>
    <xf numFmtId="0" fontId="5" fillId="6" borderId="4" xfId="0" applyFont="1" applyFill="1" applyBorder="1" applyAlignment="1" applyProtection="1">
      <alignment horizontal="left" vertical="top" wrapText="1"/>
      <protection locked="0"/>
    </xf>
    <xf numFmtId="0" fontId="5" fillId="6" borderId="19" xfId="0" applyFont="1" applyFill="1" applyBorder="1" applyAlignment="1" applyProtection="1">
      <alignment horizontal="left" vertical="top" wrapText="1"/>
      <protection locked="0"/>
    </xf>
    <xf numFmtId="0" fontId="2" fillId="0" borderId="0" xfId="0" applyFont="1" applyFill="1" applyAlignment="1">
      <alignment horizontal="left" vertical="top" wrapText="1"/>
    </xf>
    <xf numFmtId="0" fontId="0" fillId="0" borderId="21" xfId="0" applyFill="1" applyBorder="1" applyAlignment="1" applyProtection="1">
      <alignment horizontal="left" vertical="top" wrapText="1"/>
      <protection locked="0"/>
    </xf>
    <xf numFmtId="0" fontId="2" fillId="0" borderId="0" xfId="0" applyFont="1" applyFill="1" applyAlignment="1">
      <alignment wrapText="1"/>
    </xf>
    <xf numFmtId="0" fontId="3" fillId="5" borderId="3" xfId="0" applyFont="1" applyFill="1" applyBorder="1" applyAlignment="1">
      <alignment horizontal="center" wrapText="1"/>
    </xf>
    <xf numFmtId="0" fontId="3" fillId="5" borderId="5" xfId="0" applyFont="1" applyFill="1" applyBorder="1" applyAlignment="1">
      <alignment horizontal="center" wrapText="1"/>
    </xf>
    <xf numFmtId="0" fontId="2" fillId="5" borderId="0" xfId="0" applyFont="1" applyFill="1" applyBorder="1" applyAlignment="1">
      <alignment horizontal="left" vertical="top" wrapText="1"/>
    </xf>
    <xf numFmtId="0" fontId="2" fillId="5" borderId="4" xfId="0" applyFont="1" applyFill="1" applyBorder="1" applyAlignment="1">
      <alignment horizontal="left" vertical="top" wrapText="1"/>
    </xf>
    <xf numFmtId="0" fontId="3" fillId="5" borderId="20" xfId="0" applyFont="1" applyFill="1" applyBorder="1" applyAlignment="1">
      <alignment horizontal="center" wrapText="1"/>
    </xf>
    <xf numFmtId="0" fontId="3" fillId="5" borderId="0" xfId="0" applyFont="1" applyFill="1" applyBorder="1" applyAlignment="1">
      <alignment horizontal="center" wrapText="1"/>
    </xf>
    <xf numFmtId="0" fontId="3" fillId="5" borderId="2" xfId="0" applyFont="1" applyFill="1" applyBorder="1" applyAlignment="1">
      <alignment horizontal="center" wrapText="1"/>
    </xf>
    <xf numFmtId="0" fontId="2" fillId="5" borderId="1" xfId="0" applyFont="1" applyFill="1" applyBorder="1" applyAlignment="1">
      <alignment horizontal="left" vertical="top" wrapText="1"/>
    </xf>
    <xf numFmtId="0" fontId="3" fillId="5" borderId="21" xfId="0" applyFont="1" applyFill="1" applyBorder="1" applyAlignment="1">
      <alignment horizontal="center" wrapText="1"/>
    </xf>
    <xf numFmtId="0" fontId="0" fillId="0" borderId="21" xfId="0" applyBorder="1" applyAlignment="1" applyProtection="1">
      <alignment horizontal="left" vertical="top" wrapText="1"/>
      <protection locked="0"/>
    </xf>
    <xf numFmtId="0" fontId="3" fillId="5" borderId="1" xfId="0" applyFont="1" applyFill="1" applyBorder="1" applyAlignment="1">
      <alignment horizontal="center"/>
    </xf>
    <xf numFmtId="0" fontId="3" fillId="5" borderId="0" xfId="0" applyFont="1" applyFill="1" applyBorder="1" applyAlignment="1">
      <alignment horizontal="center"/>
    </xf>
    <xf numFmtId="0" fontId="3" fillId="5" borderId="2" xfId="0" applyFont="1" applyFill="1" applyBorder="1" applyAlignment="1">
      <alignment horizontal="center"/>
    </xf>
    <xf numFmtId="0" fontId="14" fillId="9" borderId="0" xfId="4" applyFill="1" applyBorder="1" applyAlignment="1">
      <alignment horizontal="center"/>
    </xf>
    <xf numFmtId="0" fontId="0" fillId="5" borderId="0" xfId="0" applyFill="1" applyBorder="1" applyAlignment="1">
      <alignment horizontal="left" vertical="top" wrapText="1"/>
    </xf>
    <xf numFmtId="0" fontId="6" fillId="6" borderId="21" xfId="0" applyFont="1" applyFill="1" applyBorder="1" applyProtection="1">
      <protection locked="0"/>
    </xf>
    <xf numFmtId="0" fontId="6" fillId="6" borderId="22" xfId="0" applyFont="1" applyFill="1" applyBorder="1" applyAlignment="1" applyProtection="1">
      <alignment horizontal="center" vertical="top" wrapText="1"/>
      <protection locked="0"/>
    </xf>
    <xf numFmtId="0" fontId="6" fillId="6" borderId="23" xfId="0" applyFont="1" applyFill="1" applyBorder="1" applyAlignment="1" applyProtection="1">
      <alignment horizontal="center" vertical="top" wrapText="1"/>
      <protection locked="0"/>
    </xf>
    <xf numFmtId="0" fontId="6" fillId="6" borderId="24" xfId="0" applyFont="1" applyFill="1" applyBorder="1" applyAlignment="1" applyProtection="1">
      <alignment horizontal="center" vertical="top" wrapText="1"/>
      <protection locked="0"/>
    </xf>
    <xf numFmtId="0" fontId="6" fillId="6" borderId="18" xfId="0" applyFont="1" applyFill="1" applyBorder="1" applyAlignment="1" applyProtection="1">
      <alignment horizontal="center" vertical="top" wrapText="1"/>
      <protection locked="0"/>
    </xf>
    <xf numFmtId="0" fontId="6" fillId="6" borderId="4" xfId="0" applyFont="1" applyFill="1" applyBorder="1" applyAlignment="1" applyProtection="1">
      <alignment horizontal="center" vertical="top" wrapText="1"/>
      <protection locked="0"/>
    </xf>
    <xf numFmtId="0" fontId="6" fillId="6" borderId="19" xfId="0" applyFont="1" applyFill="1" applyBorder="1" applyAlignment="1" applyProtection="1">
      <alignment horizontal="center" vertical="top" wrapText="1"/>
      <protection locked="0"/>
    </xf>
    <xf numFmtId="0" fontId="0" fillId="6" borderId="20" xfId="0" applyFill="1" applyBorder="1" applyAlignment="1" applyProtection="1">
      <alignment horizontal="left" vertical="top" wrapText="1"/>
      <protection locked="0"/>
    </xf>
    <xf numFmtId="0" fontId="0" fillId="6" borderId="3" xfId="0" applyFill="1" applyBorder="1" applyAlignment="1" applyProtection="1">
      <alignment horizontal="left" vertical="top" wrapText="1"/>
      <protection locked="0"/>
    </xf>
    <xf numFmtId="0" fontId="0" fillId="6" borderId="5" xfId="0" applyFill="1" applyBorder="1" applyAlignment="1" applyProtection="1">
      <alignment horizontal="left" vertical="top" wrapText="1"/>
      <protection locked="0"/>
    </xf>
    <xf numFmtId="0" fontId="0" fillId="6" borderId="1" xfId="0" applyFill="1" applyBorder="1" applyAlignment="1" applyProtection="1">
      <alignment horizontal="left" vertical="top" wrapText="1"/>
      <protection locked="0"/>
    </xf>
    <xf numFmtId="0" fontId="0" fillId="6" borderId="0" xfId="0" applyFill="1" applyBorder="1" applyAlignment="1" applyProtection="1">
      <alignment horizontal="left" vertical="top" wrapText="1"/>
      <protection locked="0"/>
    </xf>
    <xf numFmtId="0" fontId="0" fillId="6" borderId="2" xfId="0" applyFill="1" applyBorder="1" applyAlignment="1" applyProtection="1">
      <alignment horizontal="left" vertical="top" wrapText="1"/>
      <protection locked="0"/>
    </xf>
    <xf numFmtId="0" fontId="0" fillId="6" borderId="18" xfId="0" applyFill="1" applyBorder="1" applyAlignment="1" applyProtection="1">
      <alignment horizontal="left" vertical="top" wrapText="1"/>
      <protection locked="0"/>
    </xf>
    <xf numFmtId="0" fontId="0" fillId="6" borderId="4" xfId="0" applyFill="1" applyBorder="1" applyAlignment="1" applyProtection="1">
      <alignment horizontal="left" vertical="top" wrapText="1"/>
      <protection locked="0"/>
    </xf>
    <xf numFmtId="0" fontId="0" fillId="6" borderId="19" xfId="0" applyFill="1" applyBorder="1" applyAlignment="1" applyProtection="1">
      <alignment horizontal="left" vertical="top" wrapText="1"/>
      <protection locked="0"/>
    </xf>
    <xf numFmtId="0" fontId="2" fillId="0" borderId="21" xfId="0" applyFont="1" applyBorder="1" applyAlignment="1">
      <alignment horizontal="left" vertical="top" wrapText="1"/>
    </xf>
    <xf numFmtId="0" fontId="0" fillId="0" borderId="20" xfId="0" applyBorder="1" applyAlignment="1" applyProtection="1">
      <alignment horizontal="left" vertical="top"/>
      <protection locked="0"/>
    </xf>
    <xf numFmtId="0" fontId="0" fillId="0" borderId="3" xfId="0" applyBorder="1" applyAlignment="1" applyProtection="1">
      <alignment horizontal="left" vertical="top"/>
      <protection locked="0"/>
    </xf>
    <xf numFmtId="0" fontId="0" fillId="0" borderId="5" xfId="0" applyBorder="1" applyAlignment="1" applyProtection="1">
      <alignment horizontal="left" vertical="top"/>
      <protection locked="0"/>
    </xf>
    <xf numFmtId="0" fontId="0" fillId="0" borderId="1" xfId="0" applyBorder="1" applyAlignment="1" applyProtection="1">
      <alignment horizontal="left" vertical="top"/>
      <protection locked="0"/>
    </xf>
    <xf numFmtId="0" fontId="0" fillId="0" borderId="0" xfId="0" applyBorder="1" applyAlignment="1" applyProtection="1">
      <alignment horizontal="left" vertical="top"/>
      <protection locked="0"/>
    </xf>
    <xf numFmtId="0" fontId="0" fillId="0" borderId="2" xfId="0" applyBorder="1" applyAlignment="1" applyProtection="1">
      <alignment horizontal="left" vertical="top"/>
      <protection locked="0"/>
    </xf>
    <xf numFmtId="0" fontId="0" fillId="0" borderId="18" xfId="0" applyBorder="1" applyAlignment="1" applyProtection="1">
      <alignment horizontal="left" vertical="top"/>
      <protection locked="0"/>
    </xf>
    <xf numFmtId="0" fontId="0" fillId="0" borderId="4" xfId="0" applyBorder="1" applyAlignment="1" applyProtection="1">
      <alignment horizontal="left" vertical="top"/>
      <protection locked="0"/>
    </xf>
    <xf numFmtId="0" fontId="0" fillId="0" borderId="19" xfId="0" applyBorder="1" applyAlignment="1" applyProtection="1">
      <alignment horizontal="left" vertical="top"/>
      <protection locked="0"/>
    </xf>
    <xf numFmtId="0" fontId="2" fillId="0" borderId="22" xfId="0" applyFont="1" applyBorder="1" applyAlignment="1">
      <alignment horizontal="left" vertical="top" wrapText="1"/>
    </xf>
    <xf numFmtId="0" fontId="2" fillId="0" borderId="23" xfId="0" applyFont="1" applyBorder="1" applyAlignment="1">
      <alignment horizontal="left" vertical="top" wrapText="1"/>
    </xf>
    <xf numFmtId="0" fontId="2" fillId="0" borderId="24" xfId="0" applyFont="1" applyBorder="1" applyAlignment="1">
      <alignment horizontal="left" vertical="top" wrapText="1"/>
    </xf>
    <xf numFmtId="0" fontId="6" fillId="0" borderId="20" xfId="0" applyFont="1" applyBorder="1" applyAlignment="1" applyProtection="1">
      <alignment horizontal="left" vertical="top"/>
      <protection locked="0"/>
    </xf>
    <xf numFmtId="0" fontId="6" fillId="0" borderId="3" xfId="0" applyFont="1" applyBorder="1" applyAlignment="1" applyProtection="1">
      <alignment horizontal="left" vertical="top"/>
      <protection locked="0"/>
    </xf>
    <xf numFmtId="0" fontId="6" fillId="0" borderId="5" xfId="0" applyFont="1" applyBorder="1" applyAlignment="1" applyProtection="1">
      <alignment horizontal="left" vertical="top"/>
      <protection locked="0"/>
    </xf>
    <xf numFmtId="0" fontId="6" fillId="0" borderId="1" xfId="0" applyFont="1" applyBorder="1" applyAlignment="1" applyProtection="1">
      <alignment horizontal="left" vertical="top"/>
      <protection locked="0"/>
    </xf>
    <xf numFmtId="0" fontId="6" fillId="0" borderId="0" xfId="0" applyFont="1" applyBorder="1" applyAlignment="1" applyProtection="1">
      <alignment horizontal="left" vertical="top"/>
      <protection locked="0"/>
    </xf>
    <xf numFmtId="0" fontId="6" fillId="0" borderId="2" xfId="0" applyFont="1" applyBorder="1" applyAlignment="1" applyProtection="1">
      <alignment horizontal="left" vertical="top"/>
      <protection locked="0"/>
    </xf>
    <xf numFmtId="0" fontId="6" fillId="0" borderId="18" xfId="0" applyFont="1" applyBorder="1" applyAlignment="1" applyProtection="1">
      <alignment horizontal="left" vertical="top"/>
      <protection locked="0"/>
    </xf>
    <xf numFmtId="0" fontId="6" fillId="0" borderId="4" xfId="0" applyFont="1" applyBorder="1" applyAlignment="1" applyProtection="1">
      <alignment horizontal="left" vertical="top"/>
      <protection locked="0"/>
    </xf>
    <xf numFmtId="0" fontId="6" fillId="0" borderId="19" xfId="0" applyFont="1" applyBorder="1" applyAlignment="1" applyProtection="1">
      <alignment horizontal="left" vertical="top"/>
      <protection locked="0"/>
    </xf>
    <xf numFmtId="0" fontId="15" fillId="10" borderId="22" xfId="2" applyNumberFormat="1" applyFont="1" applyFill="1" applyBorder="1" applyAlignment="1" applyProtection="1">
      <alignment horizontal="left" vertical="top"/>
      <protection hidden="1"/>
    </xf>
    <xf numFmtId="0" fontId="15" fillId="10" borderId="23" xfId="2" applyNumberFormat="1" applyFont="1" applyFill="1" applyBorder="1" applyAlignment="1" applyProtection="1">
      <alignment horizontal="left" vertical="top"/>
      <protection hidden="1"/>
    </xf>
    <xf numFmtId="49" fontId="15" fillId="10" borderId="22" xfId="1" applyNumberFormat="1" applyFont="1" applyFill="1" applyBorder="1" applyAlignment="1" applyProtection="1">
      <alignment horizontal="left" vertical="top"/>
      <protection hidden="1"/>
    </xf>
    <xf numFmtId="49" fontId="15" fillId="10" borderId="23" xfId="1" applyNumberFormat="1" applyFont="1" applyFill="1" applyBorder="1" applyAlignment="1" applyProtection="1">
      <alignment horizontal="left" vertical="top"/>
      <protection hidden="1"/>
    </xf>
    <xf numFmtId="49" fontId="15" fillId="10" borderId="24" xfId="1" applyNumberFormat="1" applyFont="1" applyFill="1" applyBorder="1" applyAlignment="1" applyProtection="1">
      <alignment horizontal="left" vertical="top"/>
      <protection hidden="1"/>
    </xf>
    <xf numFmtId="0" fontId="6" fillId="0" borderId="22" xfId="0" applyFont="1" applyBorder="1" applyAlignment="1" applyProtection="1">
      <alignment horizontal="left" wrapText="1"/>
      <protection locked="0"/>
    </xf>
    <xf numFmtId="0" fontId="6" fillId="0" borderId="23" xfId="0" applyFont="1" applyBorder="1" applyAlignment="1" applyProtection="1">
      <alignment horizontal="left" wrapText="1"/>
      <protection locked="0"/>
    </xf>
    <xf numFmtId="0" fontId="6" fillId="0" borderId="24" xfId="0" applyFont="1" applyBorder="1" applyAlignment="1" applyProtection="1">
      <alignment horizontal="left" wrapText="1"/>
      <protection locked="0"/>
    </xf>
    <xf numFmtId="0" fontId="2" fillId="0" borderId="21" xfId="0" applyFont="1" applyBorder="1" applyAlignment="1" applyProtection="1">
      <alignment horizontal="left" vertical="top" wrapText="1"/>
    </xf>
    <xf numFmtId="0" fontId="0" fillId="0" borderId="20" xfId="0" applyBorder="1" applyAlignment="1" applyProtection="1">
      <alignment horizontal="left" vertical="top" wrapText="1"/>
      <protection locked="0"/>
    </xf>
    <xf numFmtId="0" fontId="0" fillId="0" borderId="3" xfId="0" applyBorder="1" applyAlignment="1" applyProtection="1">
      <alignment horizontal="left" vertical="top" wrapText="1"/>
      <protection locked="0"/>
    </xf>
    <xf numFmtId="0" fontId="0" fillId="0" borderId="5" xfId="0" applyBorder="1" applyAlignment="1" applyProtection="1">
      <alignment horizontal="left" vertical="top" wrapText="1"/>
      <protection locked="0"/>
    </xf>
    <xf numFmtId="0" fontId="0" fillId="0" borderId="1" xfId="0" applyBorder="1" applyAlignment="1" applyProtection="1">
      <alignment horizontal="left" vertical="top" wrapText="1"/>
      <protection locked="0"/>
    </xf>
    <xf numFmtId="0" fontId="0" fillId="0" borderId="2" xfId="0" applyBorder="1" applyAlignment="1" applyProtection="1">
      <alignment horizontal="left" vertical="top" wrapText="1"/>
      <protection locked="0"/>
    </xf>
    <xf numFmtId="0" fontId="0" fillId="0" borderId="18" xfId="0" applyBorder="1" applyAlignment="1" applyProtection="1">
      <alignment horizontal="left" vertical="top" wrapText="1"/>
      <protection locked="0"/>
    </xf>
    <xf numFmtId="0" fontId="0" fillId="0" borderId="4" xfId="0" applyBorder="1" applyAlignment="1" applyProtection="1">
      <alignment horizontal="left" vertical="top" wrapText="1"/>
      <protection locked="0"/>
    </xf>
    <xf numFmtId="0" fontId="0" fillId="0" borderId="19" xfId="0" applyBorder="1" applyAlignment="1" applyProtection="1">
      <alignment horizontal="left" vertical="top" wrapText="1"/>
      <protection locked="0"/>
    </xf>
    <xf numFmtId="0" fontId="6" fillId="0" borderId="1" xfId="0" applyFont="1" applyBorder="1" applyAlignment="1" applyProtection="1">
      <alignment horizontal="left" vertical="top" wrapText="1"/>
      <protection locked="0"/>
    </xf>
    <xf numFmtId="0" fontId="6" fillId="10" borderId="21" xfId="0" applyFont="1" applyFill="1" applyBorder="1" applyAlignment="1" applyProtection="1">
      <alignment horizontal="left"/>
      <protection hidden="1"/>
    </xf>
    <xf numFmtId="0" fontId="15" fillId="10" borderId="22" xfId="0" applyFont="1" applyFill="1" applyBorder="1" applyAlignment="1" applyProtection="1">
      <alignment horizontal="left"/>
      <protection hidden="1"/>
    </xf>
    <xf numFmtId="0" fontId="15" fillId="10" borderId="23" xfId="0" applyFont="1" applyFill="1" applyBorder="1" applyAlignment="1" applyProtection="1">
      <alignment horizontal="left"/>
      <protection hidden="1"/>
    </xf>
    <xf numFmtId="0" fontId="15" fillId="10" borderId="24" xfId="0" applyFont="1" applyFill="1" applyBorder="1" applyAlignment="1" applyProtection="1">
      <alignment horizontal="left"/>
      <protection hidden="1"/>
    </xf>
    <xf numFmtId="0" fontId="6" fillId="0" borderId="26" xfId="0" applyFont="1" applyBorder="1" applyAlignment="1" applyProtection="1">
      <alignment horizontal="left" vertical="top" wrapText="1"/>
      <protection locked="0"/>
    </xf>
    <xf numFmtId="0" fontId="6" fillId="0" borderId="27" xfId="0" applyFont="1" applyBorder="1" applyAlignment="1" applyProtection="1">
      <alignment horizontal="left" vertical="top" wrapText="1"/>
      <protection locked="0"/>
    </xf>
    <xf numFmtId="0" fontId="6" fillId="0" borderId="25" xfId="0" applyFont="1" applyBorder="1" applyAlignment="1" applyProtection="1">
      <alignment horizontal="left" vertical="top" wrapText="1"/>
      <protection locked="0"/>
    </xf>
    <xf numFmtId="0" fontId="6" fillId="6" borderId="0" xfId="0" applyFont="1" applyFill="1" applyBorder="1" applyAlignment="1">
      <alignment horizontal="right"/>
    </xf>
    <xf numFmtId="0" fontId="0" fillId="6" borderId="0" xfId="0" applyFill="1" applyBorder="1" applyAlignment="1">
      <alignment horizontal="right"/>
    </xf>
    <xf numFmtId="0" fontId="14" fillId="9" borderId="22" xfId="4" applyFill="1" applyBorder="1" applyAlignment="1">
      <alignment horizontal="center"/>
    </xf>
    <xf numFmtId="0" fontId="14" fillId="9" borderId="23" xfId="4" applyFill="1" applyBorder="1" applyAlignment="1">
      <alignment horizontal="center"/>
    </xf>
    <xf numFmtId="0" fontId="14" fillId="9" borderId="24" xfId="4" applyFill="1" applyBorder="1" applyAlignment="1">
      <alignment horizontal="center"/>
    </xf>
    <xf numFmtId="0" fontId="6" fillId="5" borderId="1" xfId="0" applyFont="1" applyFill="1" applyBorder="1" applyAlignment="1">
      <alignment horizontal="left" wrapText="1"/>
    </xf>
    <xf numFmtId="0" fontId="6" fillId="5" borderId="0" xfId="0" applyFont="1" applyFill="1" applyBorder="1" applyAlignment="1">
      <alignment horizontal="left" wrapText="1"/>
    </xf>
    <xf numFmtId="0" fontId="6" fillId="5" borderId="2" xfId="0" applyFont="1" applyFill="1" applyBorder="1" applyAlignment="1">
      <alignment horizontal="left" wrapText="1"/>
    </xf>
    <xf numFmtId="0" fontId="10" fillId="6" borderId="22" xfId="5" applyFill="1" applyBorder="1" applyAlignment="1" applyProtection="1">
      <alignment horizontal="left" vertical="top" wrapText="1"/>
      <protection locked="0"/>
    </xf>
    <xf numFmtId="0" fontId="10" fillId="6" borderId="23" xfId="5" applyFill="1" applyBorder="1" applyAlignment="1" applyProtection="1">
      <alignment horizontal="left" vertical="top" wrapText="1"/>
      <protection locked="0"/>
    </xf>
    <xf numFmtId="0" fontId="10" fillId="6" borderId="24" xfId="5" applyFill="1" applyBorder="1" applyAlignment="1" applyProtection="1">
      <alignment horizontal="left" vertical="top" wrapText="1"/>
      <protection locked="0"/>
    </xf>
    <xf numFmtId="14" fontId="0" fillId="6" borderId="22" xfId="0" applyNumberFormat="1" applyFill="1" applyBorder="1" applyAlignment="1" applyProtection="1">
      <alignment vertical="top" wrapText="1"/>
      <protection locked="0"/>
    </xf>
    <xf numFmtId="14" fontId="0" fillId="6" borderId="24" xfId="0" applyNumberFormat="1" applyFill="1" applyBorder="1" applyAlignment="1" applyProtection="1">
      <alignment vertical="top" wrapText="1"/>
      <protection locked="0"/>
    </xf>
    <xf numFmtId="0" fontId="8" fillId="0" borderId="7" xfId="0" applyFont="1" applyBorder="1" applyAlignment="1">
      <alignment horizontal="center"/>
    </xf>
    <xf numFmtId="0" fontId="8" fillId="0" borderId="0" xfId="0" applyFont="1" applyBorder="1" applyAlignment="1">
      <alignment horizontal="center"/>
    </xf>
    <xf numFmtId="0" fontId="8" fillId="0" borderId="8" xfId="0" applyFont="1" applyBorder="1" applyAlignment="1">
      <alignment horizontal="center"/>
    </xf>
    <xf numFmtId="0" fontId="2" fillId="6" borderId="22" xfId="0" applyFont="1" applyFill="1" applyBorder="1" applyAlignment="1" applyProtection="1">
      <alignment horizontal="left" wrapText="1"/>
      <protection locked="0"/>
    </xf>
    <xf numFmtId="0" fontId="2" fillId="6" borderId="23" xfId="0" applyFont="1" applyFill="1" applyBorder="1" applyAlignment="1" applyProtection="1">
      <alignment horizontal="left" wrapText="1"/>
      <protection locked="0"/>
    </xf>
    <xf numFmtId="0" fontId="2" fillId="6" borderId="24" xfId="0" applyFont="1" applyFill="1" applyBorder="1" applyAlignment="1" applyProtection="1">
      <alignment horizontal="left" wrapText="1"/>
      <protection locked="0"/>
    </xf>
    <xf numFmtId="0" fontId="2" fillId="6" borderId="20" xfId="0" applyFont="1" applyFill="1" applyBorder="1" applyAlignment="1" applyProtection="1">
      <alignment vertical="top"/>
      <protection locked="0"/>
    </xf>
    <xf numFmtId="0" fontId="2" fillId="6" borderId="3" xfId="0" applyFont="1" applyFill="1" applyBorder="1" applyAlignment="1" applyProtection="1">
      <alignment vertical="top"/>
      <protection locked="0"/>
    </xf>
    <xf numFmtId="0" fontId="2" fillId="6" borderId="5" xfId="0" applyFont="1" applyFill="1" applyBorder="1" applyAlignment="1" applyProtection="1">
      <alignment vertical="top"/>
      <protection locked="0"/>
    </xf>
    <xf numFmtId="0" fontId="2" fillId="6" borderId="1" xfId="0" applyFont="1" applyFill="1" applyBorder="1" applyAlignment="1" applyProtection="1">
      <alignment vertical="top"/>
      <protection locked="0"/>
    </xf>
    <xf numFmtId="0" fontId="2" fillId="6" borderId="0" xfId="0" applyFont="1" applyFill="1" applyBorder="1" applyAlignment="1" applyProtection="1">
      <alignment vertical="top"/>
      <protection locked="0"/>
    </xf>
    <xf numFmtId="0" fontId="2" fillId="6" borderId="2" xfId="0" applyFont="1" applyFill="1" applyBorder="1" applyAlignment="1" applyProtection="1">
      <alignment vertical="top"/>
      <protection locked="0"/>
    </xf>
    <xf numFmtId="0" fontId="2" fillId="6" borderId="18" xfId="0" applyFont="1" applyFill="1" applyBorder="1" applyAlignment="1" applyProtection="1">
      <alignment vertical="top"/>
      <protection locked="0"/>
    </xf>
    <xf numFmtId="0" fontId="2" fillId="6" borderId="4" xfId="0" applyFont="1" applyFill="1" applyBorder="1" applyAlignment="1" applyProtection="1">
      <alignment vertical="top"/>
      <protection locked="0"/>
    </xf>
    <xf numFmtId="0" fontId="2" fillId="6" borderId="19" xfId="0" applyFont="1" applyFill="1" applyBorder="1" applyAlignment="1" applyProtection="1">
      <alignment vertical="top"/>
      <protection locked="0"/>
    </xf>
    <xf numFmtId="0" fontId="2" fillId="0" borderId="22" xfId="0" applyFont="1" applyBorder="1" applyProtection="1">
      <protection locked="0"/>
    </xf>
    <xf numFmtId="0" fontId="2" fillId="0" borderId="23" xfId="0" applyFont="1" applyBorder="1" applyProtection="1">
      <protection locked="0"/>
    </xf>
    <xf numFmtId="0" fontId="2" fillId="0" borderId="24" xfId="0" applyFont="1" applyBorder="1" applyProtection="1">
      <protection locked="0"/>
    </xf>
    <xf numFmtId="0" fontId="2" fillId="6" borderId="22" xfId="0" applyFont="1" applyFill="1" applyBorder="1" applyAlignment="1" applyProtection="1">
      <alignment horizontal="left" vertical="top" wrapText="1"/>
    </xf>
    <xf numFmtId="0" fontId="2" fillId="6" borderId="23" xfId="0" applyFont="1" applyFill="1" applyBorder="1" applyAlignment="1" applyProtection="1">
      <alignment horizontal="left" vertical="top" wrapText="1"/>
    </xf>
    <xf numFmtId="0" fontId="2" fillId="6" borderId="24" xfId="0" applyFont="1" applyFill="1" applyBorder="1" applyAlignment="1" applyProtection="1">
      <alignment horizontal="left" vertical="top" wrapText="1"/>
    </xf>
    <xf numFmtId="0" fontId="3" fillId="6" borderId="29" xfId="0" applyFont="1" applyFill="1" applyBorder="1" applyAlignment="1">
      <alignment horizontal="left"/>
    </xf>
    <xf numFmtId="0" fontId="3" fillId="6" borderId="23" xfId="0" applyFont="1" applyFill="1" applyBorder="1" applyAlignment="1">
      <alignment horizontal="left"/>
    </xf>
    <xf numFmtId="0" fontId="3" fillId="6" borderId="24" xfId="0" applyFont="1" applyFill="1" applyBorder="1" applyAlignment="1">
      <alignment horizontal="left"/>
    </xf>
    <xf numFmtId="0" fontId="2" fillId="0" borderId="26" xfId="0" applyNumberFormat="1" applyFont="1" applyBorder="1" applyAlignment="1" applyProtection="1">
      <alignment horizontal="left" vertical="top" wrapText="1"/>
      <protection locked="0"/>
    </xf>
    <xf numFmtId="0" fontId="2" fillId="0" borderId="27" xfId="0" applyNumberFormat="1" applyFont="1" applyBorder="1" applyAlignment="1" applyProtection="1">
      <alignment horizontal="left" vertical="top" wrapText="1"/>
      <protection locked="0"/>
    </xf>
    <xf numFmtId="0" fontId="2" fillId="0" borderId="25" xfId="0" applyNumberFormat="1" applyFont="1" applyBorder="1" applyAlignment="1" applyProtection="1">
      <alignment horizontal="left" vertical="top" wrapText="1"/>
      <protection locked="0"/>
    </xf>
    <xf numFmtId="0" fontId="2" fillId="0" borderId="20" xfId="0" applyNumberFormat="1" applyFont="1" applyBorder="1" applyAlignment="1" applyProtection="1">
      <alignment horizontal="left" vertical="top" wrapText="1"/>
      <protection locked="0"/>
    </xf>
    <xf numFmtId="0" fontId="2" fillId="0" borderId="3" xfId="0" applyNumberFormat="1" applyFont="1" applyBorder="1" applyAlignment="1" applyProtection="1">
      <alignment horizontal="left" vertical="top" wrapText="1"/>
      <protection locked="0"/>
    </xf>
    <xf numFmtId="0" fontId="2" fillId="0" borderId="5" xfId="0" applyNumberFormat="1" applyFont="1" applyBorder="1" applyAlignment="1" applyProtection="1">
      <alignment horizontal="left" vertical="top" wrapText="1"/>
      <protection locked="0"/>
    </xf>
    <xf numFmtId="0" fontId="2" fillId="0" borderId="1" xfId="0" applyNumberFormat="1" applyFont="1" applyBorder="1" applyAlignment="1" applyProtection="1">
      <alignment horizontal="left" vertical="top" wrapText="1"/>
      <protection locked="0"/>
    </xf>
    <xf numFmtId="0" fontId="2" fillId="0" borderId="0" xfId="0" applyNumberFormat="1" applyFont="1" applyBorder="1" applyAlignment="1" applyProtection="1">
      <alignment horizontal="left" vertical="top" wrapText="1"/>
      <protection locked="0"/>
    </xf>
    <xf numFmtId="0" fontId="2" fillId="0" borderId="2" xfId="0" applyNumberFormat="1" applyFont="1" applyBorder="1" applyAlignment="1" applyProtection="1">
      <alignment horizontal="left" vertical="top" wrapText="1"/>
      <protection locked="0"/>
    </xf>
    <xf numFmtId="0" fontId="2" fillId="0" borderId="18" xfId="0" applyNumberFormat="1" applyFont="1" applyBorder="1" applyAlignment="1" applyProtection="1">
      <alignment horizontal="left" vertical="top" wrapText="1"/>
      <protection locked="0"/>
    </xf>
    <xf numFmtId="0" fontId="2" fillId="0" borderId="4" xfId="0" applyNumberFormat="1" applyFont="1" applyBorder="1" applyAlignment="1" applyProtection="1">
      <alignment horizontal="left" vertical="top" wrapText="1"/>
      <protection locked="0"/>
    </xf>
    <xf numFmtId="0" fontId="2" fillId="0" borderId="19" xfId="0" applyNumberFormat="1" applyFont="1" applyBorder="1" applyAlignment="1" applyProtection="1">
      <alignment horizontal="left" vertical="top" wrapText="1"/>
      <protection locked="0"/>
    </xf>
    <xf numFmtId="0" fontId="3" fillId="6" borderId="16" xfId="0" applyNumberFormat="1" applyFont="1" applyFill="1" applyBorder="1" applyAlignment="1">
      <alignment horizontal="left"/>
    </xf>
    <xf numFmtId="0" fontId="3" fillId="6" borderId="6" xfId="0" applyNumberFormat="1" applyFont="1" applyFill="1" applyBorder="1" applyAlignment="1">
      <alignment horizontal="left"/>
    </xf>
    <xf numFmtId="0" fontId="3" fillId="6" borderId="17" xfId="0" applyNumberFormat="1" applyFont="1" applyFill="1" applyBorder="1" applyAlignment="1">
      <alignment horizontal="left"/>
    </xf>
    <xf numFmtId="0" fontId="3" fillId="6" borderId="13" xfId="0" applyNumberFormat="1" applyFont="1" applyFill="1" applyBorder="1" applyAlignment="1">
      <alignment horizontal="left"/>
    </xf>
    <xf numFmtId="0" fontId="3" fillId="6" borderId="14" xfId="0" applyNumberFormat="1" applyFont="1" applyFill="1" applyBorder="1" applyAlignment="1">
      <alignment horizontal="left"/>
    </xf>
    <xf numFmtId="0" fontId="3" fillId="6" borderId="15" xfId="0" applyNumberFormat="1" applyFont="1" applyFill="1" applyBorder="1" applyAlignment="1">
      <alignment horizontal="left"/>
    </xf>
    <xf numFmtId="0" fontId="2" fillId="0" borderId="26" xfId="0" applyNumberFormat="1" applyFont="1" applyBorder="1" applyAlignment="1" applyProtection="1">
      <alignment vertical="top" wrapText="1"/>
      <protection locked="0"/>
    </xf>
    <xf numFmtId="0" fontId="2" fillId="0" borderId="27" xfId="0" applyNumberFormat="1" applyFont="1" applyBorder="1" applyAlignment="1" applyProtection="1">
      <alignment vertical="top" wrapText="1"/>
      <protection locked="0"/>
    </xf>
    <xf numFmtId="0" fontId="2" fillId="0" borderId="25" xfId="0" applyNumberFormat="1" applyFont="1" applyBorder="1" applyAlignment="1" applyProtection="1">
      <alignment vertical="top" wrapText="1"/>
      <protection locked="0"/>
    </xf>
    <xf numFmtId="0" fontId="3" fillId="5" borderId="7" xfId="0" applyNumberFormat="1" applyFont="1" applyFill="1" applyBorder="1" applyAlignment="1">
      <alignment horizontal="left"/>
    </xf>
    <xf numFmtId="0" fontId="3" fillId="5" borderId="0" xfId="0" applyNumberFormat="1" applyFont="1" applyFill="1" applyBorder="1" applyAlignment="1">
      <alignment horizontal="left"/>
    </xf>
    <xf numFmtId="0" fontId="3" fillId="5" borderId="8" xfId="0" applyNumberFormat="1" applyFont="1" applyFill="1" applyBorder="1" applyAlignment="1">
      <alignment horizontal="left"/>
    </xf>
    <xf numFmtId="0" fontId="2" fillId="6" borderId="20" xfId="0" applyNumberFormat="1" applyFont="1" applyFill="1" applyBorder="1" applyAlignment="1" applyProtection="1">
      <alignment horizontal="left" vertical="top" wrapText="1"/>
    </xf>
    <xf numFmtId="0" fontId="2" fillId="6" borderId="3" xfId="0" applyNumberFormat="1" applyFont="1" applyFill="1" applyBorder="1" applyAlignment="1" applyProtection="1">
      <alignment horizontal="left" vertical="top" wrapText="1"/>
    </xf>
    <xf numFmtId="0" fontId="2" fillId="6" borderId="5" xfId="0" applyNumberFormat="1" applyFont="1" applyFill="1" applyBorder="1" applyAlignment="1" applyProtection="1">
      <alignment horizontal="left" vertical="top" wrapText="1"/>
    </xf>
    <xf numFmtId="0" fontId="2" fillId="6" borderId="18" xfId="0" applyNumberFormat="1" applyFont="1" applyFill="1" applyBorder="1" applyAlignment="1" applyProtection="1">
      <alignment horizontal="left" vertical="top" wrapText="1"/>
    </xf>
    <xf numFmtId="0" fontId="2" fillId="6" borderId="4" xfId="0" applyNumberFormat="1" applyFont="1" applyFill="1" applyBorder="1" applyAlignment="1" applyProtection="1">
      <alignment horizontal="left" vertical="top" wrapText="1"/>
    </xf>
    <xf numFmtId="0" fontId="2" fillId="6" borderId="19" xfId="0" applyNumberFormat="1" applyFont="1" applyFill="1" applyBorder="1" applyAlignment="1" applyProtection="1">
      <alignment horizontal="left" vertical="top" wrapText="1"/>
    </xf>
    <xf numFmtId="0" fontId="2" fillId="6" borderId="20" xfId="0" applyNumberFormat="1" applyFont="1" applyFill="1" applyBorder="1" applyAlignment="1" applyProtection="1">
      <alignment vertical="top" wrapText="1"/>
    </xf>
    <xf numFmtId="0" fontId="2" fillId="0" borderId="3" xfId="0" applyNumberFormat="1" applyFont="1" applyBorder="1" applyAlignment="1" applyProtection="1">
      <alignment vertical="top" wrapText="1"/>
    </xf>
    <xf numFmtId="0" fontId="2" fillId="0" borderId="5" xfId="0" applyNumberFormat="1" applyFont="1" applyBorder="1" applyAlignment="1" applyProtection="1">
      <alignment vertical="top" wrapText="1"/>
    </xf>
    <xf numFmtId="0" fontId="2" fillId="0" borderId="18" xfId="0" applyNumberFormat="1" applyFont="1" applyBorder="1" applyAlignment="1" applyProtection="1">
      <alignment vertical="top" wrapText="1"/>
    </xf>
    <xf numFmtId="0" fontId="2" fillId="0" borderId="4" xfId="0" applyNumberFormat="1" applyFont="1" applyBorder="1" applyAlignment="1" applyProtection="1">
      <alignment vertical="top" wrapText="1"/>
    </xf>
    <xf numFmtId="0" fontId="2" fillId="0" borderId="19" xfId="0" applyNumberFormat="1" applyFont="1" applyBorder="1" applyAlignment="1" applyProtection="1">
      <alignment vertical="top" wrapText="1"/>
    </xf>
    <xf numFmtId="0" fontId="2" fillId="6" borderId="11" xfId="0" applyNumberFormat="1" applyFont="1" applyFill="1" applyBorder="1" applyAlignment="1" applyProtection="1">
      <alignment vertical="top" wrapText="1"/>
    </xf>
    <xf numFmtId="0" fontId="2" fillId="6" borderId="3" xfId="0" applyNumberFormat="1" applyFont="1" applyFill="1" applyBorder="1" applyAlignment="1" applyProtection="1">
      <alignment vertical="top" wrapText="1"/>
    </xf>
    <xf numFmtId="0" fontId="2" fillId="6" borderId="7" xfId="0" applyNumberFormat="1" applyFont="1" applyFill="1" applyBorder="1" applyAlignment="1" applyProtection="1">
      <alignment vertical="top" wrapText="1"/>
    </xf>
    <xf numFmtId="0" fontId="2" fillId="6" borderId="0" xfId="0" applyNumberFormat="1" applyFont="1" applyFill="1" applyBorder="1" applyAlignment="1" applyProtection="1">
      <alignment vertical="top" wrapText="1"/>
    </xf>
    <xf numFmtId="0" fontId="2" fillId="0" borderId="2" xfId="0" applyNumberFormat="1" applyFont="1" applyBorder="1" applyAlignment="1" applyProtection="1">
      <alignment vertical="top" wrapText="1"/>
    </xf>
    <xf numFmtId="0" fontId="2" fillId="6" borderId="9" xfId="0" applyNumberFormat="1" applyFont="1" applyFill="1" applyBorder="1" applyAlignment="1" applyProtection="1">
      <alignment vertical="top" wrapText="1"/>
    </xf>
    <xf numFmtId="0" fontId="2" fillId="6" borderId="4" xfId="0" applyNumberFormat="1" applyFont="1" applyFill="1" applyBorder="1" applyAlignment="1" applyProtection="1">
      <alignment vertical="top" wrapText="1"/>
    </xf>
    <xf numFmtId="0" fontId="2" fillId="0" borderId="1" xfId="0" applyNumberFormat="1" applyFont="1" applyBorder="1" applyAlignment="1" applyProtection="1">
      <alignment vertical="top" wrapText="1"/>
    </xf>
    <xf numFmtId="0" fontId="2" fillId="0" borderId="0" xfId="0" applyNumberFormat="1" applyFont="1" applyBorder="1" applyAlignment="1" applyProtection="1">
      <alignment vertical="top" wrapText="1"/>
    </xf>
    <xf numFmtId="0" fontId="2" fillId="0" borderId="20" xfId="0" applyNumberFormat="1" applyFont="1" applyBorder="1" applyAlignment="1" applyProtection="1">
      <alignment vertical="top" wrapText="1"/>
      <protection locked="0"/>
    </xf>
    <xf numFmtId="0" fontId="2" fillId="0" borderId="3" xfId="0" applyNumberFormat="1" applyFont="1" applyBorder="1" applyAlignment="1" applyProtection="1">
      <alignment vertical="top" wrapText="1"/>
      <protection locked="0"/>
    </xf>
    <xf numFmtId="0" fontId="2" fillId="0" borderId="5" xfId="0" applyNumberFormat="1" applyFont="1" applyBorder="1" applyAlignment="1" applyProtection="1">
      <alignment vertical="top" wrapText="1"/>
      <protection locked="0"/>
    </xf>
    <xf numFmtId="0" fontId="2" fillId="0" borderId="1" xfId="0" applyNumberFormat="1" applyFont="1" applyBorder="1" applyAlignment="1" applyProtection="1">
      <alignment vertical="top" wrapText="1"/>
      <protection locked="0"/>
    </xf>
    <xf numFmtId="0" fontId="2" fillId="0" borderId="0" xfId="0" applyNumberFormat="1" applyFont="1" applyBorder="1" applyAlignment="1" applyProtection="1">
      <alignment vertical="top" wrapText="1"/>
      <protection locked="0"/>
    </xf>
    <xf numFmtId="0" fontId="2" fillId="0" borderId="2" xfId="0" applyNumberFormat="1" applyFont="1" applyBorder="1" applyAlignment="1" applyProtection="1">
      <alignment vertical="top" wrapText="1"/>
      <protection locked="0"/>
    </xf>
    <xf numFmtId="0" fontId="2" fillId="0" borderId="18" xfId="0" applyNumberFormat="1" applyFont="1" applyBorder="1" applyAlignment="1" applyProtection="1">
      <alignment vertical="top" wrapText="1"/>
      <protection locked="0"/>
    </xf>
    <xf numFmtId="0" fontId="2" fillId="0" borderId="4" xfId="0" applyNumberFormat="1" applyFont="1" applyBorder="1" applyAlignment="1" applyProtection="1">
      <alignment vertical="top" wrapText="1"/>
      <protection locked="0"/>
    </xf>
    <xf numFmtId="0" fontId="2" fillId="0" borderId="19" xfId="0" applyNumberFormat="1" applyFont="1" applyBorder="1" applyAlignment="1" applyProtection="1">
      <alignment vertical="top" wrapText="1"/>
      <protection locked="0"/>
    </xf>
    <xf numFmtId="0" fontId="2" fillId="6" borderId="5" xfId="0" applyNumberFormat="1" applyFont="1" applyFill="1" applyBorder="1" applyAlignment="1" applyProtection="1">
      <alignment vertical="top" wrapText="1"/>
    </xf>
    <xf numFmtId="0" fontId="2" fillId="6" borderId="1" xfId="0" applyNumberFormat="1" applyFont="1" applyFill="1" applyBorder="1" applyAlignment="1" applyProtection="1">
      <alignment vertical="top" wrapText="1"/>
    </xf>
    <xf numFmtId="0" fontId="2" fillId="6" borderId="2" xfId="0" applyNumberFormat="1" applyFont="1" applyFill="1" applyBorder="1" applyAlignment="1" applyProtection="1">
      <alignment vertical="top" wrapText="1"/>
    </xf>
    <xf numFmtId="0" fontId="2" fillId="6" borderId="18" xfId="0" applyNumberFormat="1" applyFont="1" applyFill="1" applyBorder="1" applyAlignment="1" applyProtection="1">
      <alignment vertical="top" wrapText="1"/>
    </xf>
    <xf numFmtId="0" fontId="2" fillId="6" borderId="19" xfId="0" applyNumberFormat="1" applyFont="1" applyFill="1" applyBorder="1" applyAlignment="1" applyProtection="1">
      <alignment vertical="top" wrapText="1"/>
    </xf>
    <xf numFmtId="0" fontId="2" fillId="8" borderId="0" xfId="0" applyNumberFormat="1" applyFont="1" applyFill="1" applyAlignment="1">
      <alignment wrapText="1"/>
    </xf>
    <xf numFmtId="0" fontId="0" fillId="0" borderId="0" xfId="0" applyNumberFormat="1" applyAlignment="1">
      <alignment wrapText="1"/>
    </xf>
    <xf numFmtId="0" fontId="2" fillId="6" borderId="1" xfId="0" applyNumberFormat="1" applyFont="1" applyFill="1" applyBorder="1" applyAlignment="1" applyProtection="1">
      <alignment horizontal="left" vertical="top" wrapText="1"/>
    </xf>
    <xf numFmtId="0" fontId="2" fillId="6" borderId="0" xfId="0" applyNumberFormat="1" applyFont="1" applyFill="1" applyBorder="1" applyAlignment="1" applyProtection="1">
      <alignment horizontal="left" vertical="top" wrapText="1"/>
    </xf>
    <xf numFmtId="0" fontId="2" fillId="6" borderId="2" xfId="0" applyNumberFormat="1" applyFont="1" applyFill="1" applyBorder="1" applyAlignment="1" applyProtection="1">
      <alignment horizontal="left" vertical="top" wrapText="1"/>
    </xf>
    <xf numFmtId="0" fontId="2" fillId="6" borderId="11" xfId="0" applyNumberFormat="1" applyFont="1" applyFill="1" applyBorder="1" applyAlignment="1" applyProtection="1">
      <alignment horizontal="left" vertical="top" wrapText="1"/>
    </xf>
    <xf numFmtId="0" fontId="2" fillId="6" borderId="7" xfId="0" applyNumberFormat="1" applyFont="1" applyFill="1" applyBorder="1" applyAlignment="1" applyProtection="1">
      <alignment horizontal="left" vertical="top" wrapText="1"/>
    </xf>
    <xf numFmtId="0" fontId="2" fillId="6" borderId="9" xfId="0" applyNumberFormat="1" applyFont="1" applyFill="1" applyBorder="1" applyAlignment="1" applyProtection="1">
      <alignment horizontal="left" vertical="top" wrapText="1"/>
    </xf>
    <xf numFmtId="0" fontId="2" fillId="8" borderId="0" xfId="0" applyNumberFormat="1" applyFont="1" applyFill="1" applyAlignment="1">
      <alignment horizontal="left" wrapText="1"/>
    </xf>
    <xf numFmtId="0" fontId="2" fillId="6" borderId="20" xfId="0" applyNumberFormat="1" applyFont="1" applyFill="1" applyBorder="1" applyAlignment="1" applyProtection="1">
      <alignment vertical="top" wrapText="1"/>
      <protection locked="0"/>
    </xf>
    <xf numFmtId="0" fontId="0" fillId="5" borderId="4" xfId="0" applyNumberFormat="1" applyFill="1" applyBorder="1"/>
    <xf numFmtId="0" fontId="2" fillId="0" borderId="5" xfId="0" applyNumberFormat="1" applyFont="1" applyBorder="1" applyAlignment="1" applyProtection="1">
      <alignment horizontal="left" vertical="top" wrapText="1"/>
    </xf>
    <xf numFmtId="0" fontId="2" fillId="0" borderId="2" xfId="0" applyNumberFormat="1" applyFont="1" applyBorder="1" applyAlignment="1" applyProtection="1">
      <alignment horizontal="left" vertical="top" wrapText="1"/>
    </xf>
    <xf numFmtId="0" fontId="2" fillId="0" borderId="9" xfId="0" applyNumberFormat="1" applyFont="1" applyBorder="1" applyAlignment="1" applyProtection="1">
      <alignment horizontal="left" vertical="top" wrapText="1"/>
    </xf>
    <xf numFmtId="0" fontId="2" fillId="0" borderId="4" xfId="0" applyNumberFormat="1" applyFont="1" applyBorder="1" applyAlignment="1" applyProtection="1">
      <alignment horizontal="left" vertical="top" wrapText="1"/>
    </xf>
    <xf numFmtId="0" fontId="2" fillId="0" borderId="19" xfId="0" applyNumberFormat="1" applyFont="1" applyBorder="1" applyAlignment="1" applyProtection="1">
      <alignment horizontal="left" vertical="top" wrapText="1"/>
    </xf>
    <xf numFmtId="0" fontId="2" fillId="0" borderId="3" xfId="0" applyNumberFormat="1" applyFont="1" applyBorder="1" applyAlignment="1" applyProtection="1">
      <alignment horizontal="left" vertical="top" wrapText="1"/>
    </xf>
    <xf numFmtId="0" fontId="2" fillId="0" borderId="1" xfId="0" applyNumberFormat="1" applyFont="1" applyBorder="1" applyAlignment="1" applyProtection="1">
      <alignment horizontal="left" vertical="top" wrapText="1"/>
    </xf>
    <xf numFmtId="0" fontId="2" fillId="0" borderId="0" xfId="0" applyNumberFormat="1" applyFont="1" applyBorder="1" applyAlignment="1" applyProtection="1">
      <alignment horizontal="left" vertical="top" wrapText="1"/>
    </xf>
    <xf numFmtId="0" fontId="2" fillId="0" borderId="18" xfId="0" applyNumberFormat="1" applyFont="1" applyBorder="1" applyAlignment="1" applyProtection="1">
      <alignment horizontal="left" vertical="top" wrapText="1"/>
    </xf>
    <xf numFmtId="0" fontId="2" fillId="0" borderId="7" xfId="0" applyNumberFormat="1" applyFont="1" applyBorder="1" applyAlignment="1" applyProtection="1">
      <alignment horizontal="left" vertical="top" wrapText="1"/>
    </xf>
    <xf numFmtId="0" fontId="2" fillId="5" borderId="3" xfId="0" applyFont="1" applyFill="1" applyBorder="1" applyProtection="1"/>
    <xf numFmtId="0" fontId="2" fillId="5" borderId="5" xfId="0" applyFont="1" applyFill="1" applyBorder="1" applyProtection="1"/>
    <xf numFmtId="49" fontId="2" fillId="6" borderId="22" xfId="0" applyNumberFormat="1" applyFont="1" applyFill="1" applyBorder="1" applyAlignment="1" applyProtection="1">
      <alignment horizontal="left" vertical="top" wrapText="1"/>
      <protection locked="0"/>
    </xf>
    <xf numFmtId="0" fontId="0" fillId="0" borderId="22" xfId="0" applyFill="1" applyBorder="1" applyAlignment="1" applyProtection="1">
      <alignment horizontal="left" vertical="top" wrapText="1"/>
      <protection locked="0"/>
    </xf>
    <xf numFmtId="0" fontId="0" fillId="0" borderId="22" xfId="0" applyBorder="1" applyAlignment="1" applyProtection="1">
      <alignment horizontal="left" vertical="top" wrapText="1"/>
      <protection locked="0"/>
    </xf>
    <xf numFmtId="0" fontId="3" fillId="5" borderId="22" xfId="0" applyFont="1" applyFill="1" applyBorder="1" applyAlignment="1">
      <alignment horizontal="center" wrapText="1"/>
    </xf>
    <xf numFmtId="0" fontId="2" fillId="6" borderId="20" xfId="0" applyFont="1" applyFill="1" applyBorder="1" applyAlignment="1" applyProtection="1">
      <alignment horizontal="left" vertical="top" wrapText="1"/>
      <protection locked="0"/>
    </xf>
    <xf numFmtId="0" fontId="2" fillId="6" borderId="3" xfId="0" applyFont="1" applyFill="1" applyBorder="1" applyAlignment="1" applyProtection="1">
      <alignment horizontal="left" vertical="top"/>
      <protection locked="0"/>
    </xf>
    <xf numFmtId="0" fontId="2" fillId="6" borderId="5" xfId="0" applyFont="1" applyFill="1" applyBorder="1" applyAlignment="1" applyProtection="1">
      <alignment horizontal="left" vertical="top"/>
      <protection locked="0"/>
    </xf>
    <xf numFmtId="0" fontId="2" fillId="6" borderId="1" xfId="0" applyFont="1" applyFill="1" applyBorder="1" applyAlignment="1" applyProtection="1">
      <alignment horizontal="left" vertical="top"/>
      <protection locked="0"/>
    </xf>
    <xf numFmtId="0" fontId="2" fillId="6" borderId="0" xfId="0" applyFont="1" applyFill="1" applyBorder="1" applyAlignment="1" applyProtection="1">
      <alignment horizontal="left" vertical="top"/>
      <protection locked="0"/>
    </xf>
    <xf numFmtId="0" fontId="2" fillId="6" borderId="2" xfId="0" applyFont="1" applyFill="1" applyBorder="1" applyAlignment="1" applyProtection="1">
      <alignment horizontal="left" vertical="top"/>
      <protection locked="0"/>
    </xf>
    <xf numFmtId="0" fontId="2" fillId="6" borderId="18" xfId="0" applyFont="1" applyFill="1" applyBorder="1" applyAlignment="1" applyProtection="1">
      <alignment horizontal="left" vertical="top"/>
      <protection locked="0"/>
    </xf>
    <xf numFmtId="0" fontId="2" fillId="6" borderId="4" xfId="0" applyFont="1" applyFill="1" applyBorder="1" applyAlignment="1" applyProtection="1">
      <alignment horizontal="left" vertical="top"/>
      <protection locked="0"/>
    </xf>
    <xf numFmtId="0" fontId="2" fillId="6" borderId="19" xfId="0" applyFont="1" applyFill="1" applyBorder="1" applyAlignment="1" applyProtection="1">
      <alignment horizontal="left" vertical="top"/>
      <protection locked="0"/>
    </xf>
    <xf numFmtId="0" fontId="2" fillId="6" borderId="23" xfId="0" applyFont="1" applyFill="1" applyBorder="1" applyAlignment="1" applyProtection="1">
      <alignment horizontal="left" vertical="top"/>
      <protection locked="0"/>
    </xf>
    <xf numFmtId="0" fontId="2" fillId="6" borderId="24" xfId="0" applyFont="1" applyFill="1" applyBorder="1" applyAlignment="1" applyProtection="1">
      <alignment horizontal="left" vertical="top"/>
      <protection locked="0"/>
    </xf>
    <xf numFmtId="0" fontId="2" fillId="6" borderId="22" xfId="0" applyFont="1" applyFill="1" applyBorder="1" applyAlignment="1" applyProtection="1">
      <alignment horizontal="left"/>
      <protection locked="0"/>
    </xf>
    <xf numFmtId="0" fontId="2" fillId="6" borderId="23" xfId="0" applyFont="1" applyFill="1" applyBorder="1" applyAlignment="1" applyProtection="1">
      <alignment horizontal="left"/>
      <protection locked="0"/>
    </xf>
    <xf numFmtId="0" fontId="2" fillId="6" borderId="24" xfId="0" applyFont="1" applyFill="1" applyBorder="1" applyAlignment="1" applyProtection="1">
      <alignment horizontal="left"/>
      <protection locked="0"/>
    </xf>
    <xf numFmtId="0" fontId="3" fillId="6" borderId="2" xfId="0" applyFont="1" applyFill="1" applyBorder="1" applyAlignment="1">
      <alignment horizontal="left"/>
    </xf>
    <xf numFmtId="0" fontId="2" fillId="0" borderId="1" xfId="0" applyFont="1" applyFill="1" applyBorder="1" applyAlignment="1">
      <alignment horizontal="left" vertical="center" wrapText="1"/>
    </xf>
    <xf numFmtId="0" fontId="2" fillId="0" borderId="0" xfId="0" applyFont="1" applyFill="1" applyBorder="1" applyAlignment="1">
      <alignment horizontal="left" vertical="center" wrapText="1"/>
    </xf>
    <xf numFmtId="0" fontId="2" fillId="5" borderId="1" xfId="0" applyFont="1" applyFill="1" applyBorder="1" applyAlignment="1">
      <alignment horizontal="left" wrapText="1"/>
    </xf>
    <xf numFmtId="0" fontId="2" fillId="5" borderId="0" xfId="0" applyFont="1" applyFill="1" applyBorder="1" applyAlignment="1">
      <alignment horizontal="left" wrapText="1"/>
    </xf>
    <xf numFmtId="0" fontId="2" fillId="5" borderId="2" xfId="0" applyFont="1" applyFill="1" applyBorder="1" applyAlignment="1">
      <alignment horizontal="left" wrapText="1"/>
    </xf>
    <xf numFmtId="0" fontId="2" fillId="5" borderId="18" xfId="0" applyFont="1" applyFill="1" applyBorder="1" applyAlignment="1">
      <alignment horizontal="left" wrapText="1"/>
    </xf>
    <xf numFmtId="0" fontId="2" fillId="5" borderId="4" xfId="0" applyFont="1" applyFill="1" applyBorder="1" applyAlignment="1">
      <alignment horizontal="left" wrapText="1"/>
    </xf>
    <xf numFmtId="0" fontId="2" fillId="5" borderId="19" xfId="0" applyFont="1" applyFill="1" applyBorder="1" applyAlignment="1">
      <alignment horizontal="left" wrapText="1"/>
    </xf>
    <xf numFmtId="0" fontId="2" fillId="6" borderId="20" xfId="0" applyFont="1" applyFill="1" applyBorder="1" applyAlignment="1" applyProtection="1">
      <alignment horizontal="left" vertical="top"/>
      <protection locked="0"/>
    </xf>
    <xf numFmtId="0" fontId="2" fillId="6" borderId="3" xfId="0" applyFont="1" applyFill="1" applyBorder="1" applyAlignment="1" applyProtection="1">
      <alignment horizontal="left" vertical="top" wrapText="1"/>
      <protection locked="0"/>
    </xf>
    <xf numFmtId="0" fontId="2" fillId="6" borderId="5" xfId="0" applyFont="1" applyFill="1" applyBorder="1" applyAlignment="1" applyProtection="1">
      <alignment horizontal="left" vertical="top" wrapText="1"/>
      <protection locked="0"/>
    </xf>
    <xf numFmtId="0" fontId="2" fillId="6" borderId="1" xfId="0" applyFont="1" applyFill="1" applyBorder="1" applyAlignment="1" applyProtection="1">
      <alignment horizontal="left" vertical="top" wrapText="1"/>
      <protection locked="0"/>
    </xf>
    <xf numFmtId="0" fontId="2" fillId="6" borderId="2" xfId="0" applyFont="1" applyFill="1" applyBorder="1" applyAlignment="1" applyProtection="1">
      <alignment horizontal="left" vertical="top" wrapText="1"/>
      <protection locked="0"/>
    </xf>
    <xf numFmtId="0" fontId="2" fillId="6" borderId="18" xfId="0" applyFont="1" applyFill="1" applyBorder="1" applyAlignment="1" applyProtection="1">
      <alignment horizontal="left" vertical="top" wrapText="1"/>
      <protection locked="0"/>
    </xf>
    <xf numFmtId="0" fontId="2" fillId="6" borderId="4" xfId="0" applyFont="1" applyFill="1" applyBorder="1" applyAlignment="1" applyProtection="1">
      <alignment horizontal="left" vertical="top" wrapText="1"/>
      <protection locked="0"/>
    </xf>
    <xf numFmtId="0" fontId="2" fillId="6" borderId="19" xfId="0" applyFont="1" applyFill="1" applyBorder="1" applyAlignment="1" applyProtection="1">
      <alignment horizontal="left" vertical="top" wrapText="1"/>
      <protection locked="0"/>
    </xf>
    <xf numFmtId="0" fontId="2" fillId="6" borderId="21" xfId="0" applyFont="1" applyFill="1" applyBorder="1" applyAlignment="1" applyProtection="1">
      <alignment horizontal="left"/>
      <protection locked="0"/>
    </xf>
    <xf numFmtId="0" fontId="6" fillId="0" borderId="22" xfId="0" applyFont="1" applyFill="1" applyBorder="1" applyAlignment="1" applyProtection="1">
      <alignment horizontal="left" vertical="top" wrapText="1"/>
      <protection hidden="1"/>
    </xf>
    <xf numFmtId="0" fontId="6" fillId="0" borderId="23" xfId="0" applyFont="1" applyFill="1" applyBorder="1" applyAlignment="1" applyProtection="1">
      <alignment horizontal="left" vertical="top" wrapText="1"/>
      <protection hidden="1"/>
    </xf>
    <xf numFmtId="0" fontId="6" fillId="0" borderId="24" xfId="0" applyFont="1" applyFill="1" applyBorder="1" applyAlignment="1" applyProtection="1">
      <alignment horizontal="left" vertical="top" wrapText="1"/>
      <protection hidden="1"/>
    </xf>
    <xf numFmtId="0" fontId="6" fillId="0" borderId="0" xfId="0" applyFont="1" applyBorder="1" applyAlignment="1" applyProtection="1">
      <alignment horizontal="left" vertical="top" wrapText="1"/>
      <protection locked="0"/>
    </xf>
    <xf numFmtId="0" fontId="6" fillId="0" borderId="2" xfId="0" applyFont="1" applyBorder="1" applyAlignment="1" applyProtection="1">
      <alignment horizontal="left" vertical="top" wrapText="1"/>
      <protection locked="0"/>
    </xf>
    <xf numFmtId="0" fontId="6" fillId="0" borderId="18" xfId="0" applyFont="1" applyBorder="1" applyAlignment="1" applyProtection="1">
      <alignment horizontal="left" vertical="top" wrapText="1"/>
      <protection locked="0"/>
    </xf>
    <xf numFmtId="0" fontId="6" fillId="0" borderId="4" xfId="0" applyFont="1" applyBorder="1" applyAlignment="1" applyProtection="1">
      <alignment horizontal="left" vertical="top" wrapText="1"/>
      <protection locked="0"/>
    </xf>
    <xf numFmtId="0" fontId="6" fillId="0" borderId="19" xfId="0" applyFont="1" applyBorder="1" applyAlignment="1" applyProtection="1">
      <alignment horizontal="left" vertical="top" wrapText="1"/>
      <protection locked="0"/>
    </xf>
    <xf numFmtId="2" fontId="6" fillId="0" borderId="22" xfId="0" applyNumberFormat="1" applyFont="1" applyBorder="1" applyAlignment="1" applyProtection="1">
      <alignment horizontal="right" wrapText="1"/>
      <protection locked="0"/>
    </xf>
    <xf numFmtId="2" fontId="6" fillId="0" borderId="24" xfId="0" applyNumberFormat="1" applyFont="1" applyBorder="1" applyAlignment="1" applyProtection="1">
      <alignment horizontal="right" wrapText="1"/>
      <protection locked="0"/>
    </xf>
    <xf numFmtId="0" fontId="6" fillId="0" borderId="22" xfId="0" applyNumberFormat="1" applyFont="1" applyBorder="1" applyAlignment="1" applyProtection="1">
      <alignment horizontal="right" wrapText="1"/>
      <protection locked="0"/>
    </xf>
    <xf numFmtId="0" fontId="6" fillId="0" borderId="24" xfId="0" applyNumberFormat="1" applyFont="1" applyBorder="1" applyAlignment="1" applyProtection="1">
      <alignment horizontal="right" wrapText="1"/>
      <protection locked="0"/>
    </xf>
    <xf numFmtId="49" fontId="15" fillId="10" borderId="22" xfId="1" applyNumberFormat="1" applyFont="1" applyFill="1" applyBorder="1" applyAlignment="1" applyProtection="1">
      <alignment horizontal="left" vertical="top" wrapText="1"/>
      <protection hidden="1"/>
    </xf>
    <xf numFmtId="49" fontId="15" fillId="10" borderId="24" xfId="1" applyNumberFormat="1" applyFont="1" applyFill="1" applyBorder="1" applyAlignment="1" applyProtection="1">
      <alignment horizontal="left" vertical="top" wrapText="1"/>
      <protection hidden="1"/>
    </xf>
    <xf numFmtId="49" fontId="15" fillId="10" borderId="22" xfId="1" applyNumberFormat="1" applyFont="1" applyFill="1" applyBorder="1" applyAlignment="1" applyProtection="1">
      <alignment horizontal="center" vertical="top" wrapText="1"/>
      <protection hidden="1"/>
    </xf>
    <xf numFmtId="49" fontId="15" fillId="10" borderId="24" xfId="1" applyNumberFormat="1" applyFont="1" applyFill="1" applyBorder="1" applyAlignment="1" applyProtection="1">
      <alignment horizontal="center" vertical="top" wrapText="1"/>
      <protection hidden="1"/>
    </xf>
    <xf numFmtId="0" fontId="6" fillId="10" borderId="22" xfId="0" applyFont="1" applyFill="1" applyBorder="1" applyAlignment="1" applyProtection="1">
      <alignment horizontal="left"/>
      <protection hidden="1"/>
    </xf>
    <xf numFmtId="0" fontId="6" fillId="10" borderId="23" xfId="0" applyFont="1" applyFill="1" applyBorder="1" applyAlignment="1" applyProtection="1">
      <alignment horizontal="left"/>
      <protection hidden="1"/>
    </xf>
    <xf numFmtId="0" fontId="6" fillId="10" borderId="24" xfId="0" applyFont="1" applyFill="1" applyBorder="1" applyAlignment="1" applyProtection="1">
      <alignment horizontal="left"/>
      <protection hidden="1"/>
    </xf>
    <xf numFmtId="0" fontId="6" fillId="10" borderId="22" xfId="0" applyFont="1" applyFill="1" applyBorder="1" applyAlignment="1">
      <alignment horizontal="left"/>
    </xf>
    <xf numFmtId="0" fontId="6" fillId="10" borderId="23" xfId="0" applyFont="1" applyFill="1" applyBorder="1" applyAlignment="1">
      <alignment horizontal="left"/>
    </xf>
    <xf numFmtId="0" fontId="6" fillId="10" borderId="24" xfId="0" applyFont="1" applyFill="1" applyBorder="1" applyAlignment="1">
      <alignment horizontal="left"/>
    </xf>
    <xf numFmtId="0" fontId="0" fillId="10" borderId="22" xfId="0" applyFill="1" applyBorder="1" applyAlignment="1" applyProtection="1">
      <alignment horizontal="left"/>
      <protection hidden="1"/>
    </xf>
    <xf numFmtId="0" fontId="0" fillId="10" borderId="23" xfId="0" applyFill="1" applyBorder="1" applyAlignment="1" applyProtection="1">
      <alignment horizontal="left"/>
      <protection hidden="1"/>
    </xf>
    <xf numFmtId="0" fontId="0" fillId="10" borderId="24" xfId="0" applyFill="1" applyBorder="1" applyAlignment="1" applyProtection="1">
      <alignment horizontal="left"/>
      <protection hidden="1"/>
    </xf>
  </cellXfs>
  <cellStyles count="9">
    <cellStyle name="60 % - Aksentti3" xfId="1" builtinId="40"/>
    <cellStyle name="Aksentti3" xfId="2" builtinId="37"/>
    <cellStyle name="Huono" xfId="3" builtinId="27"/>
    <cellStyle name="Hyperlink 2" xfId="8"/>
    <cellStyle name="Hyperlinkki" xfId="4" builtinId="8"/>
    <cellStyle name="Normaali" xfId="0" builtinId="0"/>
    <cellStyle name="Normaali 2" xfId="5"/>
    <cellStyle name="Normal 2" xfId="7"/>
    <cellStyle name="Prosenttia" xfId="6" builtinId="5"/>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checked="Checked"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checked="Checked"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3.png"/></Relationships>
</file>

<file path=xl/drawings/_rels/drawing11.xml.rels><?xml version="1.0" encoding="UTF-8" standalone="yes"?>
<Relationships xmlns="http://schemas.openxmlformats.org/package/2006/relationships"><Relationship Id="rId1" Type="http://schemas.openxmlformats.org/officeDocument/2006/relationships/image" Target="../media/image3.png"/></Relationships>
</file>

<file path=xl/drawings/_rels/drawing12.xml.rels><?xml version="1.0" encoding="UTF-8" standalone="yes"?>
<Relationships xmlns="http://schemas.openxmlformats.org/package/2006/relationships"><Relationship Id="rId1" Type="http://schemas.openxmlformats.org/officeDocument/2006/relationships/image" Target="../media/image3.png"/></Relationships>
</file>

<file path=xl/drawings/_rels/drawing13.xml.rels><?xml version="1.0" encoding="UTF-8" standalone="yes"?>
<Relationships xmlns="http://schemas.openxmlformats.org/package/2006/relationships"><Relationship Id="rId1" Type="http://schemas.openxmlformats.org/officeDocument/2006/relationships/image" Target="../media/image3.png"/></Relationships>
</file>

<file path=xl/drawings/_rels/drawing14.xml.rels><?xml version="1.0" encoding="UTF-8" standalone="yes"?>
<Relationships xmlns="http://schemas.openxmlformats.org/package/2006/relationships"><Relationship Id="rId1" Type="http://schemas.openxmlformats.org/officeDocument/2006/relationships/image" Target="../media/image3.png"/></Relationships>
</file>

<file path=xl/drawings/_rels/drawing15.xml.rels><?xml version="1.0" encoding="UTF-8" standalone="yes"?>
<Relationships xmlns="http://schemas.openxmlformats.org/package/2006/relationships"><Relationship Id="rId1" Type="http://schemas.openxmlformats.org/officeDocument/2006/relationships/image" Target="../media/image3.png"/></Relationships>
</file>

<file path=xl/drawings/_rels/drawing16.xml.rels><?xml version="1.0" encoding="UTF-8" standalone="yes"?>
<Relationships xmlns="http://schemas.openxmlformats.org/package/2006/relationships"><Relationship Id="rId1" Type="http://schemas.openxmlformats.org/officeDocument/2006/relationships/image" Target="../media/image3.png"/></Relationships>
</file>

<file path=xl/drawings/_rels/drawing17.xml.rels><?xml version="1.0" encoding="UTF-8" standalone="yes"?>
<Relationships xmlns="http://schemas.openxmlformats.org/package/2006/relationships"><Relationship Id="rId1" Type="http://schemas.openxmlformats.org/officeDocument/2006/relationships/image" Target="../media/image3.png"/></Relationships>
</file>

<file path=xl/drawings/_rels/drawing18.xml.rels><?xml version="1.0" encoding="UTF-8" standalone="yes"?>
<Relationships xmlns="http://schemas.openxmlformats.org/package/2006/relationships"><Relationship Id="rId1" Type="http://schemas.openxmlformats.org/officeDocument/2006/relationships/image" Target="../media/image3.png"/></Relationships>
</file>

<file path=xl/drawings/_rels/drawing19.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0.xml.rels><?xml version="1.0" encoding="UTF-8" standalone="yes"?>
<Relationships xmlns="http://schemas.openxmlformats.org/package/2006/relationships"><Relationship Id="rId1" Type="http://schemas.openxmlformats.org/officeDocument/2006/relationships/image" Target="../media/image3.png"/></Relationships>
</file>

<file path=xl/drawings/_rels/drawing2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2.xml.rels><?xml version="1.0" encoding="UTF-8" standalone="yes"?>
<Relationships xmlns="http://schemas.openxmlformats.org/package/2006/relationships"><Relationship Id="rId1" Type="http://schemas.openxmlformats.org/officeDocument/2006/relationships/image" Target="../media/image3.png"/></Relationships>
</file>

<file path=xl/drawings/_rels/drawing23.xml.rels><?xml version="1.0" encoding="UTF-8" standalone="yes"?>
<Relationships xmlns="http://schemas.openxmlformats.org/package/2006/relationships"><Relationship Id="rId1" Type="http://schemas.openxmlformats.org/officeDocument/2006/relationships/image" Target="../media/image3.png"/></Relationships>
</file>

<file path=xl/drawings/_rels/drawing24.xml.rels><?xml version="1.0" encoding="UTF-8" standalone="yes"?>
<Relationships xmlns="http://schemas.openxmlformats.org/package/2006/relationships"><Relationship Id="rId1" Type="http://schemas.openxmlformats.org/officeDocument/2006/relationships/image" Target="../media/image3.png"/></Relationships>
</file>

<file path=xl/drawings/_rels/drawing25.xml.rels><?xml version="1.0" encoding="UTF-8" standalone="yes"?>
<Relationships xmlns="http://schemas.openxmlformats.org/package/2006/relationships"><Relationship Id="rId1" Type="http://schemas.openxmlformats.org/officeDocument/2006/relationships/image" Target="../media/image3.png"/></Relationships>
</file>

<file path=xl/drawings/_rels/drawing2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9.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0.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3.xml.rels><?xml version="1.0" encoding="UTF-8" standalone="yes"?>
<Relationships xmlns="http://schemas.openxmlformats.org/package/2006/relationships"><Relationship Id="rId1" Type="http://schemas.openxmlformats.org/officeDocument/2006/relationships/image" Target="../media/image3.png"/></Relationships>
</file>

<file path=xl/drawings/_rels/drawing34.xml.rels><?xml version="1.0" encoding="UTF-8" standalone="yes"?>
<Relationships xmlns="http://schemas.openxmlformats.org/package/2006/relationships"><Relationship Id="rId1" Type="http://schemas.openxmlformats.org/officeDocument/2006/relationships/image" Target="../media/image3.png"/></Relationships>
</file>

<file path=xl/drawings/_rels/drawing35.xml.rels><?xml version="1.0" encoding="UTF-8" standalone="yes"?>
<Relationships xmlns="http://schemas.openxmlformats.org/package/2006/relationships"><Relationship Id="rId1" Type="http://schemas.openxmlformats.org/officeDocument/2006/relationships/image" Target="../media/image3.png"/></Relationships>
</file>

<file path=xl/drawings/_rels/drawing36.xml.rels><?xml version="1.0" encoding="UTF-8" standalone="yes"?>
<Relationships xmlns="http://schemas.openxmlformats.org/package/2006/relationships"><Relationship Id="rId1" Type="http://schemas.openxmlformats.org/officeDocument/2006/relationships/image" Target="../media/image3.png"/></Relationships>
</file>

<file path=xl/drawings/_rels/drawing37.xml.rels><?xml version="1.0" encoding="UTF-8" standalone="yes"?>
<Relationships xmlns="http://schemas.openxmlformats.org/package/2006/relationships"><Relationship Id="rId1" Type="http://schemas.openxmlformats.org/officeDocument/2006/relationships/image" Target="../media/image3.png"/></Relationships>
</file>

<file path=xl/drawings/_rels/drawing38.xml.rels><?xml version="1.0" encoding="UTF-8" standalone="yes"?>
<Relationships xmlns="http://schemas.openxmlformats.org/package/2006/relationships"><Relationship Id="rId1" Type="http://schemas.openxmlformats.org/officeDocument/2006/relationships/image" Target="../media/image3.png"/></Relationships>
</file>

<file path=xl/drawings/_rels/drawing39.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0.xml.rels><?xml version="1.0" encoding="UTF-8" standalone="yes"?>
<Relationships xmlns="http://schemas.openxmlformats.org/package/2006/relationships"><Relationship Id="rId1" Type="http://schemas.openxmlformats.org/officeDocument/2006/relationships/image" Target="../media/image3.png"/></Relationships>
</file>

<file path=xl/drawings/_rels/drawing41.xml.rels><?xml version="1.0" encoding="UTF-8" standalone="yes"?>
<Relationships xmlns="http://schemas.openxmlformats.org/package/2006/relationships"><Relationship Id="rId1" Type="http://schemas.openxmlformats.org/officeDocument/2006/relationships/image" Target="../media/image3.png"/></Relationships>
</file>

<file path=xl/drawings/_rels/drawing42.xml.rels><?xml version="1.0" encoding="UTF-8" standalone="yes"?>
<Relationships xmlns="http://schemas.openxmlformats.org/package/2006/relationships"><Relationship Id="rId1" Type="http://schemas.openxmlformats.org/officeDocument/2006/relationships/image" Target="../media/image3.png"/></Relationships>
</file>

<file path=xl/drawings/_rels/drawing4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4.xml.rels><?xml version="1.0" encoding="UTF-8" standalone="yes"?>
<Relationships xmlns="http://schemas.openxmlformats.org/package/2006/relationships"><Relationship Id="rId1" Type="http://schemas.openxmlformats.org/officeDocument/2006/relationships/image" Target="../media/image3.png"/></Relationships>
</file>

<file path=xl/drawings/_rels/drawing45.xml.rels><?xml version="1.0" encoding="UTF-8" standalone="yes"?>
<Relationships xmlns="http://schemas.openxmlformats.org/package/2006/relationships"><Relationship Id="rId1" Type="http://schemas.openxmlformats.org/officeDocument/2006/relationships/image" Target="../media/image3.png"/></Relationships>
</file>

<file path=xl/drawings/_rels/drawing46.xml.rels><?xml version="1.0" encoding="UTF-8" standalone="yes"?>
<Relationships xmlns="http://schemas.openxmlformats.org/package/2006/relationships"><Relationship Id="rId1" Type="http://schemas.openxmlformats.org/officeDocument/2006/relationships/image" Target="../media/image3.png"/></Relationships>
</file>

<file path=xl/drawings/_rels/drawing47.xml.rels><?xml version="1.0" encoding="UTF-8" standalone="yes"?>
<Relationships xmlns="http://schemas.openxmlformats.org/package/2006/relationships"><Relationship Id="rId1" Type="http://schemas.openxmlformats.org/officeDocument/2006/relationships/image" Target="../media/image3.png"/></Relationships>
</file>

<file path=xl/drawings/_rels/drawing48.xml.rels><?xml version="1.0" encoding="UTF-8" standalone="yes"?>
<Relationships xmlns="http://schemas.openxmlformats.org/package/2006/relationships"><Relationship Id="rId1" Type="http://schemas.openxmlformats.org/officeDocument/2006/relationships/image" Target="../media/image3.png"/></Relationships>
</file>

<file path=xl/drawings/_rels/drawing49.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50.xml.rels><?xml version="1.0" encoding="UTF-8" standalone="yes"?>
<Relationships xmlns="http://schemas.openxmlformats.org/package/2006/relationships"><Relationship Id="rId1" Type="http://schemas.openxmlformats.org/officeDocument/2006/relationships/image" Target="../media/image3.png"/></Relationships>
</file>

<file path=xl/drawings/_rels/drawing5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8.xml.rels><?xml version="1.0" encoding="UTF-8" standalone="yes"?>
<Relationships xmlns="http://schemas.openxmlformats.org/package/2006/relationships"><Relationship Id="rId1" Type="http://schemas.openxmlformats.org/officeDocument/2006/relationships/image" Target="../media/image3.png"/></Relationships>
</file>

<file path=xl/drawings/_rels/drawing9.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oneCellAnchor>
    <xdr:from>
      <xdr:col>0</xdr:col>
      <xdr:colOff>97570</xdr:colOff>
      <xdr:row>1</xdr:row>
      <xdr:rowOff>28575</xdr:rowOff>
    </xdr:from>
    <xdr:ext cx="2121755" cy="902515"/>
    <xdr:pic>
      <xdr:nvPicPr>
        <xdr:cNvPr id="2" name="Kuva 13">
          <a:extLst>
            <a:ext uri="{FF2B5EF4-FFF2-40B4-BE49-F238E27FC236}">
              <a16:creationId xmlns="" xmlns:a16="http://schemas.microsoft.com/office/drawing/2014/main" id="{B08957B7-9632-4E46-A0C4-017C8515596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97570" y="190500"/>
          <a:ext cx="2121755" cy="902515"/>
        </a:xfrm>
        <a:prstGeom prst="rect">
          <a:avLst/>
        </a:prstGeom>
        <a:noFill/>
        <a:ln w="9525">
          <a:solidFill>
            <a:srgbClr val="4F81BD"/>
          </a:solidFill>
          <a:miter lim="800000"/>
          <a:headEnd/>
          <a:tailEnd/>
        </a:ln>
        <a:extLst>
          <a:ext uri="{909E8E84-426E-40DD-AFC4-6F175D3DCCD1}">
            <a14:hiddenFill xmlns:a14="http://schemas.microsoft.com/office/drawing/2010/main">
              <a:solidFill>
                <a:srgbClr val="FFFFFF"/>
              </a:solidFill>
            </a14:hiddenFill>
          </a:ext>
        </a:extLst>
      </xdr:spPr>
    </xdr:pic>
    <xdr:clientData/>
  </xdr:one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323850</xdr:colOff>
      <xdr:row>3</xdr:row>
      <xdr:rowOff>114300</xdr:rowOff>
    </xdr:to>
    <xdr:pic>
      <xdr:nvPicPr>
        <xdr:cNvPr id="18482" name="Kuva 2">
          <a:extLst>
            <a:ext uri="{FF2B5EF4-FFF2-40B4-BE49-F238E27FC236}">
              <a16:creationId xmlns="" xmlns:a16="http://schemas.microsoft.com/office/drawing/2014/main" id="{00000000-0008-0000-0A00-00003248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450" y="0"/>
          <a:ext cx="161925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323850</xdr:colOff>
      <xdr:row>3</xdr:row>
      <xdr:rowOff>114300</xdr:rowOff>
    </xdr:to>
    <xdr:pic>
      <xdr:nvPicPr>
        <xdr:cNvPr id="2" name="Kuva 2">
          <a:extLst>
            <a:ext uri="{FF2B5EF4-FFF2-40B4-BE49-F238E27FC236}">
              <a16:creationId xmlns="" xmlns:a16="http://schemas.microsoft.com/office/drawing/2014/main" id="{00000000-0008-0000-0B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450" y="0"/>
          <a:ext cx="161925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323850</xdr:colOff>
      <xdr:row>3</xdr:row>
      <xdr:rowOff>114300</xdr:rowOff>
    </xdr:to>
    <xdr:pic>
      <xdr:nvPicPr>
        <xdr:cNvPr id="2" name="Kuva 2">
          <a:extLst>
            <a:ext uri="{FF2B5EF4-FFF2-40B4-BE49-F238E27FC236}">
              <a16:creationId xmlns="" xmlns:a16="http://schemas.microsoft.com/office/drawing/2014/main" id="{00000000-0008-0000-0C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450" y="0"/>
          <a:ext cx="161925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323850</xdr:colOff>
      <xdr:row>3</xdr:row>
      <xdr:rowOff>114300</xdr:rowOff>
    </xdr:to>
    <xdr:pic>
      <xdr:nvPicPr>
        <xdr:cNvPr id="2" name="Kuva 2">
          <a:extLst>
            <a:ext uri="{FF2B5EF4-FFF2-40B4-BE49-F238E27FC236}">
              <a16:creationId xmlns="" xmlns:a16="http://schemas.microsoft.com/office/drawing/2014/main" id="{B3FD6112-4547-4164-ACD9-0809ADB58B0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450" y="0"/>
          <a:ext cx="161925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323850</xdr:colOff>
      <xdr:row>3</xdr:row>
      <xdr:rowOff>114300</xdr:rowOff>
    </xdr:to>
    <xdr:pic>
      <xdr:nvPicPr>
        <xdr:cNvPr id="2" name="Kuva 2">
          <a:extLst>
            <a:ext uri="{FF2B5EF4-FFF2-40B4-BE49-F238E27FC236}">
              <a16:creationId xmlns="" xmlns:a16="http://schemas.microsoft.com/office/drawing/2014/main" id="{2C88E50E-DBC9-4ED8-8D84-46A29B31541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450" y="0"/>
          <a:ext cx="161925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323850</xdr:colOff>
      <xdr:row>3</xdr:row>
      <xdr:rowOff>114300</xdr:rowOff>
    </xdr:to>
    <xdr:pic>
      <xdr:nvPicPr>
        <xdr:cNvPr id="2" name="Kuva 2">
          <a:extLst>
            <a:ext uri="{FF2B5EF4-FFF2-40B4-BE49-F238E27FC236}">
              <a16:creationId xmlns="" xmlns:a16="http://schemas.microsoft.com/office/drawing/2014/main" id="{4294A14E-C680-417B-A4D8-08334C1C8F3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450" y="0"/>
          <a:ext cx="161925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323850</xdr:colOff>
      <xdr:row>3</xdr:row>
      <xdr:rowOff>114300</xdr:rowOff>
    </xdr:to>
    <xdr:pic>
      <xdr:nvPicPr>
        <xdr:cNvPr id="2" name="Kuva 2">
          <a:extLst>
            <a:ext uri="{FF2B5EF4-FFF2-40B4-BE49-F238E27FC236}">
              <a16:creationId xmlns="" xmlns:a16="http://schemas.microsoft.com/office/drawing/2014/main" id="{D0F2F346-9542-437B-AD4F-76D64CAC9E0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450" y="0"/>
          <a:ext cx="161925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323850</xdr:colOff>
      <xdr:row>3</xdr:row>
      <xdr:rowOff>114300</xdr:rowOff>
    </xdr:to>
    <xdr:pic>
      <xdr:nvPicPr>
        <xdr:cNvPr id="2" name="Kuva 2">
          <a:extLst>
            <a:ext uri="{FF2B5EF4-FFF2-40B4-BE49-F238E27FC236}">
              <a16:creationId xmlns="" xmlns:a16="http://schemas.microsoft.com/office/drawing/2014/main" id="{852F3A5E-42FA-4E0A-BAD7-1756C1E92B0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450" y="0"/>
          <a:ext cx="161925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323850</xdr:colOff>
      <xdr:row>3</xdr:row>
      <xdr:rowOff>114300</xdr:rowOff>
    </xdr:to>
    <xdr:pic>
      <xdr:nvPicPr>
        <xdr:cNvPr id="2" name="Kuva 2">
          <a:extLst>
            <a:ext uri="{FF2B5EF4-FFF2-40B4-BE49-F238E27FC236}">
              <a16:creationId xmlns="" xmlns:a16="http://schemas.microsoft.com/office/drawing/2014/main" id="{7CC58BFC-713E-4053-AA2A-DB40A5A0ED7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450" y="0"/>
          <a:ext cx="161925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323850</xdr:colOff>
      <xdr:row>3</xdr:row>
      <xdr:rowOff>114300</xdr:rowOff>
    </xdr:to>
    <xdr:pic>
      <xdr:nvPicPr>
        <xdr:cNvPr id="2" name="Kuva 2">
          <a:extLst>
            <a:ext uri="{FF2B5EF4-FFF2-40B4-BE49-F238E27FC236}">
              <a16:creationId xmlns="" xmlns:a16="http://schemas.microsoft.com/office/drawing/2014/main" id="{05A4911D-C0AB-4275-8BF7-0A095FBADF7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450" y="0"/>
          <a:ext cx="161925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133350</xdr:colOff>
          <xdr:row>6</xdr:row>
          <xdr:rowOff>152400</xdr:rowOff>
        </xdr:from>
        <xdr:to>
          <xdr:col>1</xdr:col>
          <xdr:colOff>438150</xdr:colOff>
          <xdr:row>8</xdr:row>
          <xdr:rowOff>19050</xdr:rowOff>
        </xdr:to>
        <xdr:sp macro="" textlink="">
          <xdr:nvSpPr>
            <xdr:cNvPr id="1028" name="Check Box 4" hidden="1">
              <a:extLst>
                <a:ext uri="{63B3BB69-23CF-44E3-9099-C40C66FF867C}">
                  <a14:compatExt spid="_x0000_s10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142875</xdr:colOff>
          <xdr:row>6</xdr:row>
          <xdr:rowOff>152400</xdr:rowOff>
        </xdr:from>
        <xdr:to>
          <xdr:col>8</xdr:col>
          <xdr:colOff>447675</xdr:colOff>
          <xdr:row>8</xdr:row>
          <xdr:rowOff>19050</xdr:rowOff>
        </xdr:to>
        <xdr:sp macro="" textlink="">
          <xdr:nvSpPr>
            <xdr:cNvPr id="1029" name="Check Box 5" hidden="1">
              <a:extLst>
                <a:ext uri="{63B3BB69-23CF-44E3-9099-C40C66FF867C}">
                  <a14:compatExt spid="_x0000_s1029"/>
                </a:ext>
              </a:extLst>
            </xdr:cNvPr>
            <xdr:cNvSpPr/>
          </xdr:nvSpPr>
          <xdr:spPr>
            <a:xfrm>
              <a:off x="0" y="0"/>
              <a:ext cx="0" cy="0"/>
            </a:xfrm>
            <a:prstGeom prst="rect">
              <a:avLst/>
            </a:prstGeom>
          </xdr:spPr>
        </xdr:sp>
        <xdr:clientData/>
      </xdr:twoCellAnchor>
    </mc:Choice>
    <mc:Fallback/>
  </mc:AlternateContent>
  <xdr:twoCellAnchor editAs="oneCell">
    <xdr:from>
      <xdr:col>0</xdr:col>
      <xdr:colOff>47625</xdr:colOff>
      <xdr:row>1</xdr:row>
      <xdr:rowOff>38100</xdr:rowOff>
    </xdr:from>
    <xdr:to>
      <xdr:col>3</xdr:col>
      <xdr:colOff>28575</xdr:colOff>
      <xdr:row>3</xdr:row>
      <xdr:rowOff>228600</xdr:rowOff>
    </xdr:to>
    <xdr:pic>
      <xdr:nvPicPr>
        <xdr:cNvPr id="1361" name="Kuva 13">
          <a:extLst>
            <a:ext uri="{FF2B5EF4-FFF2-40B4-BE49-F238E27FC236}">
              <a16:creationId xmlns="" xmlns:a16="http://schemas.microsoft.com/office/drawing/2014/main" id="{00000000-0008-0000-0200-00005105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5" y="200025"/>
          <a:ext cx="1600200" cy="571500"/>
        </a:xfrm>
        <a:prstGeom prst="rect">
          <a:avLst/>
        </a:prstGeom>
        <a:noFill/>
        <a:ln w="9525">
          <a:solidFill>
            <a:srgbClr val="4F81BD"/>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0</xdr:col>
          <xdr:colOff>409575</xdr:colOff>
          <xdr:row>10</xdr:row>
          <xdr:rowOff>114300</xdr:rowOff>
        </xdr:from>
        <xdr:to>
          <xdr:col>1</xdr:col>
          <xdr:colOff>19050</xdr:colOff>
          <xdr:row>12</xdr:row>
          <xdr:rowOff>9525</xdr:rowOff>
        </xdr:to>
        <xdr:sp macro="" textlink="">
          <xdr:nvSpPr>
            <xdr:cNvPr id="1062" name="Check Box 38" hidden="1">
              <a:extLst>
                <a:ext uri="{63B3BB69-23CF-44E3-9099-C40C66FF867C}">
                  <a14:compatExt spid="_x0000_s10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257175</xdr:colOff>
          <xdr:row>10</xdr:row>
          <xdr:rowOff>133350</xdr:rowOff>
        </xdr:from>
        <xdr:to>
          <xdr:col>3</xdr:col>
          <xdr:colOff>561975</xdr:colOff>
          <xdr:row>12</xdr:row>
          <xdr:rowOff>19050</xdr:rowOff>
        </xdr:to>
        <xdr:sp macro="" textlink="">
          <xdr:nvSpPr>
            <xdr:cNvPr id="1063" name="Check Box 39" hidden="1">
              <a:extLst>
                <a:ext uri="{63B3BB69-23CF-44E3-9099-C40C66FF867C}">
                  <a14:compatExt spid="_x0000_s10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409575</xdr:colOff>
          <xdr:row>15</xdr:row>
          <xdr:rowOff>123825</xdr:rowOff>
        </xdr:from>
        <xdr:to>
          <xdr:col>1</xdr:col>
          <xdr:colOff>19050</xdr:colOff>
          <xdr:row>17</xdr:row>
          <xdr:rowOff>19050</xdr:rowOff>
        </xdr:to>
        <xdr:sp macro="" textlink="">
          <xdr:nvSpPr>
            <xdr:cNvPr id="1066" name="Check Box 42" hidden="1">
              <a:extLst>
                <a:ext uri="{63B3BB69-23CF-44E3-9099-C40C66FF867C}">
                  <a14:compatExt spid="_x0000_s10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257175</xdr:colOff>
          <xdr:row>15</xdr:row>
          <xdr:rowOff>133350</xdr:rowOff>
        </xdr:from>
        <xdr:to>
          <xdr:col>3</xdr:col>
          <xdr:colOff>561975</xdr:colOff>
          <xdr:row>17</xdr:row>
          <xdr:rowOff>19050</xdr:rowOff>
        </xdr:to>
        <xdr:sp macro="" textlink="">
          <xdr:nvSpPr>
            <xdr:cNvPr id="1067" name="Check Box 43" hidden="1">
              <a:extLst>
                <a:ext uri="{63B3BB69-23CF-44E3-9099-C40C66FF867C}">
                  <a14:compatExt spid="_x0000_s10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409575</xdr:colOff>
          <xdr:row>95</xdr:row>
          <xdr:rowOff>66675</xdr:rowOff>
        </xdr:from>
        <xdr:to>
          <xdr:col>1</xdr:col>
          <xdr:colOff>19050</xdr:colOff>
          <xdr:row>96</xdr:row>
          <xdr:rowOff>0</xdr:rowOff>
        </xdr:to>
        <xdr:sp macro="" textlink="">
          <xdr:nvSpPr>
            <xdr:cNvPr id="1080" name="Check Box 56" hidden="1">
              <a:extLst>
                <a:ext uri="{63B3BB69-23CF-44E3-9099-C40C66FF867C}">
                  <a14:compatExt spid="_x0000_s10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257175</xdr:colOff>
          <xdr:row>95</xdr:row>
          <xdr:rowOff>57150</xdr:rowOff>
        </xdr:from>
        <xdr:to>
          <xdr:col>3</xdr:col>
          <xdr:colOff>561975</xdr:colOff>
          <xdr:row>95</xdr:row>
          <xdr:rowOff>276225</xdr:rowOff>
        </xdr:to>
        <xdr:sp macro="" textlink="">
          <xdr:nvSpPr>
            <xdr:cNvPr id="1081" name="Check Box 57" hidden="1">
              <a:extLst>
                <a:ext uri="{63B3BB69-23CF-44E3-9099-C40C66FF867C}">
                  <a14:compatExt spid="_x0000_s1081"/>
                </a:ext>
              </a:extLst>
            </xdr:cNvPr>
            <xdr:cNvSpPr/>
          </xdr:nvSpPr>
          <xdr:spPr>
            <a:xfrm>
              <a:off x="0" y="0"/>
              <a:ext cx="0" cy="0"/>
            </a:xfrm>
            <a:prstGeom prst="rect">
              <a:avLst/>
            </a:prstGeom>
          </xdr:spPr>
        </xdr:sp>
        <xdr:clientData/>
      </xdr:twoCellAnchor>
    </mc:Choice>
    <mc:Fallback/>
  </mc:AlternateContent>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323850</xdr:colOff>
      <xdr:row>3</xdr:row>
      <xdr:rowOff>114300</xdr:rowOff>
    </xdr:to>
    <xdr:pic>
      <xdr:nvPicPr>
        <xdr:cNvPr id="2" name="Kuva 2">
          <a:extLst>
            <a:ext uri="{FF2B5EF4-FFF2-40B4-BE49-F238E27FC236}">
              <a16:creationId xmlns="" xmlns:a16="http://schemas.microsoft.com/office/drawing/2014/main" id="{87943994-011C-43A8-B560-61DFC4B3BB3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450" y="0"/>
          <a:ext cx="161925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323850</xdr:colOff>
      <xdr:row>3</xdr:row>
      <xdr:rowOff>114300</xdr:rowOff>
    </xdr:to>
    <xdr:pic>
      <xdr:nvPicPr>
        <xdr:cNvPr id="2" name="Kuva 2">
          <a:extLst>
            <a:ext uri="{FF2B5EF4-FFF2-40B4-BE49-F238E27FC236}">
              <a16:creationId xmlns="" xmlns:a16="http://schemas.microsoft.com/office/drawing/2014/main" id="{BEF9A215-DA28-4026-A376-9BC66D4D3DD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450" y="0"/>
          <a:ext cx="161925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19050</xdr:colOff>
      <xdr:row>3</xdr:row>
      <xdr:rowOff>114300</xdr:rowOff>
    </xdr:to>
    <xdr:pic>
      <xdr:nvPicPr>
        <xdr:cNvPr id="23602" name="Kuva 2">
          <a:extLst>
            <a:ext uri="{FF2B5EF4-FFF2-40B4-BE49-F238E27FC236}">
              <a16:creationId xmlns="" xmlns:a16="http://schemas.microsoft.com/office/drawing/2014/main" id="{00000000-0008-0000-0F00-0000325C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450" y="0"/>
          <a:ext cx="161925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476250</xdr:colOff>
      <xdr:row>3</xdr:row>
      <xdr:rowOff>114300</xdr:rowOff>
    </xdr:to>
    <xdr:pic>
      <xdr:nvPicPr>
        <xdr:cNvPr id="24625" name="Kuva 2">
          <a:extLst>
            <a:ext uri="{FF2B5EF4-FFF2-40B4-BE49-F238E27FC236}">
              <a16:creationId xmlns="" xmlns:a16="http://schemas.microsoft.com/office/drawing/2014/main" id="{00000000-0008-0000-1000-0000316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450" y="0"/>
          <a:ext cx="161925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19050</xdr:colOff>
      <xdr:row>0</xdr:row>
      <xdr:rowOff>9525</xdr:rowOff>
    </xdr:from>
    <xdr:to>
      <xdr:col>0</xdr:col>
      <xdr:colOff>1638300</xdr:colOff>
      <xdr:row>3</xdr:row>
      <xdr:rowOff>123825</xdr:rowOff>
    </xdr:to>
    <xdr:pic>
      <xdr:nvPicPr>
        <xdr:cNvPr id="25649" name="Kuva 2">
          <a:extLst>
            <a:ext uri="{FF2B5EF4-FFF2-40B4-BE49-F238E27FC236}">
              <a16:creationId xmlns="" xmlns:a16="http://schemas.microsoft.com/office/drawing/2014/main" id="{00000000-0008-0000-1100-00003164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5"/>
          <a:ext cx="161925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19050</xdr:colOff>
      <xdr:row>0</xdr:row>
      <xdr:rowOff>9525</xdr:rowOff>
    </xdr:from>
    <xdr:to>
      <xdr:col>0</xdr:col>
      <xdr:colOff>1638300</xdr:colOff>
      <xdr:row>3</xdr:row>
      <xdr:rowOff>123825</xdr:rowOff>
    </xdr:to>
    <xdr:pic>
      <xdr:nvPicPr>
        <xdr:cNvPr id="26673" name="Kuva 2">
          <a:extLst>
            <a:ext uri="{FF2B5EF4-FFF2-40B4-BE49-F238E27FC236}">
              <a16:creationId xmlns="" xmlns:a16="http://schemas.microsoft.com/office/drawing/2014/main" id="{00000000-0008-0000-1200-00003168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5"/>
          <a:ext cx="161925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28575</xdr:colOff>
      <xdr:row>0</xdr:row>
      <xdr:rowOff>19050</xdr:rowOff>
    </xdr:from>
    <xdr:to>
      <xdr:col>2</xdr:col>
      <xdr:colOff>447675</xdr:colOff>
      <xdr:row>3</xdr:row>
      <xdr:rowOff>85725</xdr:rowOff>
    </xdr:to>
    <xdr:pic>
      <xdr:nvPicPr>
        <xdr:cNvPr id="15441" name="Kuva 13">
          <a:extLst>
            <a:ext uri="{FF2B5EF4-FFF2-40B4-BE49-F238E27FC236}">
              <a16:creationId xmlns="" xmlns:a16="http://schemas.microsoft.com/office/drawing/2014/main" id="{00000000-0008-0000-1300-0000513C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 y="19050"/>
          <a:ext cx="1638300" cy="552450"/>
        </a:xfrm>
        <a:prstGeom prst="rect">
          <a:avLst/>
        </a:prstGeom>
        <a:noFill/>
        <a:ln w="9525">
          <a:solidFill>
            <a:srgbClr val="4F81BD"/>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0</xdr:col>
          <xdr:colOff>152400</xdr:colOff>
          <xdr:row>12</xdr:row>
          <xdr:rowOff>95250</xdr:rowOff>
        </xdr:from>
        <xdr:to>
          <xdr:col>0</xdr:col>
          <xdr:colOff>457200</xdr:colOff>
          <xdr:row>13</xdr:row>
          <xdr:rowOff>142875</xdr:rowOff>
        </xdr:to>
        <xdr:sp macro="" textlink="">
          <xdr:nvSpPr>
            <xdr:cNvPr id="15364" name="Check Box 4" hidden="1">
              <a:extLst>
                <a:ext uri="{63B3BB69-23CF-44E3-9099-C40C66FF867C}">
                  <a14:compatExt spid="_x0000_s153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11</xdr:row>
          <xdr:rowOff>0</xdr:rowOff>
        </xdr:from>
        <xdr:to>
          <xdr:col>0</xdr:col>
          <xdr:colOff>447675</xdr:colOff>
          <xdr:row>12</xdr:row>
          <xdr:rowOff>47625</xdr:rowOff>
        </xdr:to>
        <xdr:sp macro="" textlink="">
          <xdr:nvSpPr>
            <xdr:cNvPr id="15371" name="Check Box 11" hidden="1">
              <a:extLst>
                <a:ext uri="{63B3BB69-23CF-44E3-9099-C40C66FF867C}">
                  <a14:compatExt spid="_x0000_s15371"/>
                </a:ext>
              </a:extLst>
            </xdr:cNvPr>
            <xdr:cNvSpPr/>
          </xdr:nvSpPr>
          <xdr:spPr>
            <a:xfrm>
              <a:off x="0" y="0"/>
              <a:ext cx="0" cy="0"/>
            </a:xfrm>
            <a:prstGeom prst="rect">
              <a:avLst/>
            </a:prstGeom>
          </xdr:spPr>
        </xdr:sp>
        <xdr:clientData/>
      </xdr:twoCellAnchor>
    </mc:Choice>
    <mc:Fallback/>
  </mc:AlternateContent>
</xdr:wsDr>
</file>

<file path=xl/drawings/drawing27.xml><?xml version="1.0" encoding="utf-8"?>
<xdr:wsDr xmlns:xdr="http://schemas.openxmlformats.org/drawingml/2006/spreadsheetDrawing" xmlns:a="http://schemas.openxmlformats.org/drawingml/2006/main">
  <xdr:twoCellAnchor editAs="absolute">
    <xdr:from>
      <xdr:col>0</xdr:col>
      <xdr:colOff>28575</xdr:colOff>
      <xdr:row>0</xdr:row>
      <xdr:rowOff>28575</xdr:rowOff>
    </xdr:from>
    <xdr:to>
      <xdr:col>0</xdr:col>
      <xdr:colOff>1628775</xdr:colOff>
      <xdr:row>3</xdr:row>
      <xdr:rowOff>57150</xdr:rowOff>
    </xdr:to>
    <xdr:pic>
      <xdr:nvPicPr>
        <xdr:cNvPr id="2" name="Kuva 13">
          <a:extLst>
            <a:ext uri="{FF2B5EF4-FFF2-40B4-BE49-F238E27FC236}">
              <a16:creationId xmlns="" xmlns:a16="http://schemas.microsoft.com/office/drawing/2014/main" id="{00000000-0008-0000-14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 y="28575"/>
          <a:ext cx="1600200" cy="571500"/>
        </a:xfrm>
        <a:prstGeom prst="rect">
          <a:avLst/>
        </a:prstGeom>
        <a:noFill/>
        <a:ln w="9525">
          <a:solidFill>
            <a:srgbClr val="4F81BD"/>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19050</xdr:colOff>
      <xdr:row>0</xdr:row>
      <xdr:rowOff>28575</xdr:rowOff>
    </xdr:from>
    <xdr:to>
      <xdr:col>3</xdr:col>
      <xdr:colOff>0</xdr:colOff>
      <xdr:row>3</xdr:row>
      <xdr:rowOff>95250</xdr:rowOff>
    </xdr:to>
    <xdr:pic>
      <xdr:nvPicPr>
        <xdr:cNvPr id="2" name="Kuva 13">
          <a:extLst>
            <a:ext uri="{FF2B5EF4-FFF2-40B4-BE49-F238E27FC236}">
              <a16:creationId xmlns="" xmlns:a16="http://schemas.microsoft.com/office/drawing/2014/main" id="{00000000-0008-0000-15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28575"/>
          <a:ext cx="1600200" cy="552450"/>
        </a:xfrm>
        <a:prstGeom prst="rect">
          <a:avLst/>
        </a:prstGeom>
        <a:noFill/>
        <a:ln w="9525">
          <a:solidFill>
            <a:srgbClr val="4F81BD"/>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6</xdr:col>
          <xdr:colOff>190500</xdr:colOff>
          <xdr:row>10</xdr:row>
          <xdr:rowOff>123825</xdr:rowOff>
        </xdr:from>
        <xdr:to>
          <xdr:col>6</xdr:col>
          <xdr:colOff>485775</xdr:colOff>
          <xdr:row>12</xdr:row>
          <xdr:rowOff>19050</xdr:rowOff>
        </xdr:to>
        <xdr:sp macro="" textlink="">
          <xdr:nvSpPr>
            <xdr:cNvPr id="31745" name="Check Box 1" hidden="1">
              <a:extLst>
                <a:ext uri="{63B3BB69-23CF-44E3-9099-C40C66FF867C}">
                  <a14:compatExt spid="_x0000_s317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10</xdr:row>
          <xdr:rowOff>142875</xdr:rowOff>
        </xdr:from>
        <xdr:to>
          <xdr:col>4</xdr:col>
          <xdr:colOff>314325</xdr:colOff>
          <xdr:row>12</xdr:row>
          <xdr:rowOff>28575</xdr:rowOff>
        </xdr:to>
        <xdr:sp macro="" textlink="">
          <xdr:nvSpPr>
            <xdr:cNvPr id="31746" name="Check Box 2" hidden="1">
              <a:extLst>
                <a:ext uri="{63B3BB69-23CF-44E3-9099-C40C66FF867C}">
                  <a14:compatExt spid="_x0000_s31746"/>
                </a:ext>
              </a:extLst>
            </xdr:cNvPr>
            <xdr:cNvSpPr/>
          </xdr:nvSpPr>
          <xdr:spPr>
            <a:xfrm>
              <a:off x="0" y="0"/>
              <a:ext cx="0" cy="0"/>
            </a:xfrm>
            <a:prstGeom prst="rect">
              <a:avLst/>
            </a:prstGeom>
          </xdr:spPr>
        </xdr:sp>
        <xdr:clientData/>
      </xdr:twoCellAnchor>
    </mc:Choice>
    <mc:Fallback/>
  </mc:AlternateContent>
</xdr:wsDr>
</file>

<file path=xl/drawings/drawing29.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2</xdr:col>
      <xdr:colOff>304800</xdr:colOff>
      <xdr:row>4</xdr:row>
      <xdr:rowOff>66675</xdr:rowOff>
    </xdr:to>
    <xdr:pic>
      <xdr:nvPicPr>
        <xdr:cNvPr id="2" name="Kuva 13">
          <a:extLst>
            <a:ext uri="{FF2B5EF4-FFF2-40B4-BE49-F238E27FC236}">
              <a16:creationId xmlns="" xmlns:a16="http://schemas.microsoft.com/office/drawing/2014/main" id="{00000000-0008-0000-0400-00002A6C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61925"/>
          <a:ext cx="1600200" cy="552450"/>
        </a:xfrm>
        <a:prstGeom prst="rect">
          <a:avLst/>
        </a:prstGeom>
        <a:noFill/>
        <a:ln w="9525">
          <a:solidFill>
            <a:srgbClr val="4F81BD"/>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409575</xdr:colOff>
          <xdr:row>26</xdr:row>
          <xdr:rowOff>238125</xdr:rowOff>
        </xdr:from>
        <xdr:to>
          <xdr:col>1</xdr:col>
          <xdr:colOff>19050</xdr:colOff>
          <xdr:row>28</xdr:row>
          <xdr:rowOff>28575</xdr:rowOff>
        </xdr:to>
        <xdr:sp macro="" textlink="">
          <xdr:nvSpPr>
            <xdr:cNvPr id="4112" name="Check Box 16" hidden="1">
              <a:extLst>
                <a:ext uri="{63B3BB69-23CF-44E3-9099-C40C66FF867C}">
                  <a14:compatExt spid="_x0000_s41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257175</xdr:colOff>
          <xdr:row>26</xdr:row>
          <xdr:rowOff>247650</xdr:rowOff>
        </xdr:from>
        <xdr:to>
          <xdr:col>3</xdr:col>
          <xdr:colOff>561975</xdr:colOff>
          <xdr:row>28</xdr:row>
          <xdr:rowOff>28575</xdr:rowOff>
        </xdr:to>
        <xdr:sp macro="" textlink="">
          <xdr:nvSpPr>
            <xdr:cNvPr id="4113" name="Check Box 17" hidden="1">
              <a:extLst>
                <a:ext uri="{63B3BB69-23CF-44E3-9099-C40C66FF867C}">
                  <a14:compatExt spid="_x0000_s4113"/>
                </a:ext>
              </a:extLst>
            </xdr:cNvPr>
            <xdr:cNvSpPr/>
          </xdr:nvSpPr>
          <xdr:spPr>
            <a:xfrm>
              <a:off x="0" y="0"/>
              <a:ext cx="0" cy="0"/>
            </a:xfrm>
            <a:prstGeom prst="rect">
              <a:avLst/>
            </a:prstGeom>
          </xdr:spPr>
        </xdr:sp>
        <xdr:clientData/>
      </xdr:twoCellAnchor>
    </mc:Choice>
    <mc:Fallback/>
  </mc:AlternateContent>
  <xdr:twoCellAnchor editAs="oneCell">
    <xdr:from>
      <xdr:col>0</xdr:col>
      <xdr:colOff>9525</xdr:colOff>
      <xdr:row>1</xdr:row>
      <xdr:rowOff>76200</xdr:rowOff>
    </xdr:from>
    <xdr:to>
      <xdr:col>2</xdr:col>
      <xdr:colOff>314325</xdr:colOff>
      <xdr:row>4</xdr:row>
      <xdr:rowOff>142875</xdr:rowOff>
    </xdr:to>
    <xdr:pic>
      <xdr:nvPicPr>
        <xdr:cNvPr id="4203" name="Kuva 13">
          <a:extLst>
            <a:ext uri="{FF2B5EF4-FFF2-40B4-BE49-F238E27FC236}">
              <a16:creationId xmlns="" xmlns:a16="http://schemas.microsoft.com/office/drawing/2014/main" id="{00000000-0008-0000-0300-00006B1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 y="238125"/>
          <a:ext cx="1600200" cy="552450"/>
        </a:xfrm>
        <a:prstGeom prst="rect">
          <a:avLst/>
        </a:prstGeom>
        <a:noFill/>
        <a:ln w="9525">
          <a:solidFill>
            <a:srgbClr val="4F81BD"/>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xdr:col>
          <xdr:colOff>57150</xdr:colOff>
          <xdr:row>20</xdr:row>
          <xdr:rowOff>257175</xdr:rowOff>
        </xdr:from>
        <xdr:to>
          <xdr:col>1</xdr:col>
          <xdr:colOff>352425</xdr:colOff>
          <xdr:row>22</xdr:row>
          <xdr:rowOff>47625</xdr:rowOff>
        </xdr:to>
        <xdr:sp macro="" textlink="">
          <xdr:nvSpPr>
            <xdr:cNvPr id="4184" name="Check Box 88" hidden="1">
              <a:extLst>
                <a:ext uri="{63B3BB69-23CF-44E3-9099-C40C66FF867C}">
                  <a14:compatExt spid="_x0000_s41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238125</xdr:colOff>
          <xdr:row>21</xdr:row>
          <xdr:rowOff>0</xdr:rowOff>
        </xdr:from>
        <xdr:to>
          <xdr:col>4</xdr:col>
          <xdr:colOff>542925</xdr:colOff>
          <xdr:row>22</xdr:row>
          <xdr:rowOff>47625</xdr:rowOff>
        </xdr:to>
        <xdr:sp macro="" textlink="">
          <xdr:nvSpPr>
            <xdr:cNvPr id="4185" name="Check Box 89" hidden="1">
              <a:extLst>
                <a:ext uri="{63B3BB69-23CF-44E3-9099-C40C66FF867C}">
                  <a14:compatExt spid="_x0000_s4185"/>
                </a:ext>
              </a:extLst>
            </xdr:cNvPr>
            <xdr:cNvSpPr/>
          </xdr:nvSpPr>
          <xdr:spPr>
            <a:xfrm>
              <a:off x="0" y="0"/>
              <a:ext cx="0" cy="0"/>
            </a:xfrm>
            <a:prstGeom prst="rect">
              <a:avLst/>
            </a:prstGeom>
          </xdr:spPr>
        </xdr:sp>
        <xdr:clientData/>
      </xdr:twoCellAnchor>
    </mc:Choice>
    <mc:Fallback/>
  </mc:AlternateContent>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419100</xdr:colOff>
      <xdr:row>3</xdr:row>
      <xdr:rowOff>66675</xdr:rowOff>
    </xdr:to>
    <xdr:pic>
      <xdr:nvPicPr>
        <xdr:cNvPr id="2" name="Kuva 13">
          <a:extLst>
            <a:ext uri="{FF2B5EF4-FFF2-40B4-BE49-F238E27FC236}">
              <a16:creationId xmlns="" xmlns:a16="http://schemas.microsoft.com/office/drawing/2014/main" id="{00000000-0008-0000-17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61925"/>
          <a:ext cx="1638300" cy="552450"/>
        </a:xfrm>
        <a:prstGeom prst="rect">
          <a:avLst/>
        </a:prstGeom>
        <a:noFill/>
        <a:ln w="9525">
          <a:solidFill>
            <a:srgbClr val="4F81BD"/>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wsDr>
</file>

<file path=xl/drawings/drawing3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409575</xdr:colOff>
          <xdr:row>15</xdr:row>
          <xdr:rowOff>123825</xdr:rowOff>
        </xdr:from>
        <xdr:to>
          <xdr:col>1</xdr:col>
          <xdr:colOff>19050</xdr:colOff>
          <xdr:row>17</xdr:row>
          <xdr:rowOff>19050</xdr:rowOff>
        </xdr:to>
        <xdr:sp macro="" textlink="">
          <xdr:nvSpPr>
            <xdr:cNvPr id="34817" name="Check Box 1" hidden="1">
              <a:extLst>
                <a:ext uri="{63B3BB69-23CF-44E3-9099-C40C66FF867C}">
                  <a14:compatExt spid="_x0000_s348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257175</xdr:colOff>
          <xdr:row>15</xdr:row>
          <xdr:rowOff>133350</xdr:rowOff>
        </xdr:from>
        <xdr:to>
          <xdr:col>3</xdr:col>
          <xdr:colOff>561975</xdr:colOff>
          <xdr:row>17</xdr:row>
          <xdr:rowOff>19050</xdr:rowOff>
        </xdr:to>
        <xdr:sp macro="" textlink="">
          <xdr:nvSpPr>
            <xdr:cNvPr id="34818" name="Check Box 2" hidden="1">
              <a:extLst>
                <a:ext uri="{63B3BB69-23CF-44E3-9099-C40C66FF867C}">
                  <a14:compatExt spid="_x0000_s348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409575</xdr:colOff>
          <xdr:row>32</xdr:row>
          <xdr:rowOff>123825</xdr:rowOff>
        </xdr:from>
        <xdr:to>
          <xdr:col>1</xdr:col>
          <xdr:colOff>19050</xdr:colOff>
          <xdr:row>34</xdr:row>
          <xdr:rowOff>19050</xdr:rowOff>
        </xdr:to>
        <xdr:sp macro="" textlink="">
          <xdr:nvSpPr>
            <xdr:cNvPr id="34819" name="Check Box 3" hidden="1">
              <a:extLst>
                <a:ext uri="{63B3BB69-23CF-44E3-9099-C40C66FF867C}">
                  <a14:compatExt spid="_x0000_s348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409575</xdr:colOff>
          <xdr:row>33</xdr:row>
          <xdr:rowOff>123825</xdr:rowOff>
        </xdr:from>
        <xdr:to>
          <xdr:col>1</xdr:col>
          <xdr:colOff>19050</xdr:colOff>
          <xdr:row>35</xdr:row>
          <xdr:rowOff>19050</xdr:rowOff>
        </xdr:to>
        <xdr:sp macro="" textlink="">
          <xdr:nvSpPr>
            <xdr:cNvPr id="34820" name="Check Box 4" hidden="1">
              <a:extLst>
                <a:ext uri="{63B3BB69-23CF-44E3-9099-C40C66FF867C}">
                  <a14:compatExt spid="_x0000_s348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409575</xdr:colOff>
          <xdr:row>34</xdr:row>
          <xdr:rowOff>123825</xdr:rowOff>
        </xdr:from>
        <xdr:to>
          <xdr:col>1</xdr:col>
          <xdr:colOff>19050</xdr:colOff>
          <xdr:row>36</xdr:row>
          <xdr:rowOff>19050</xdr:rowOff>
        </xdr:to>
        <xdr:sp macro="" textlink="">
          <xdr:nvSpPr>
            <xdr:cNvPr id="34821" name="Check Box 5" hidden="1">
              <a:extLst>
                <a:ext uri="{63B3BB69-23CF-44E3-9099-C40C66FF867C}">
                  <a14:compatExt spid="_x0000_s348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409575</xdr:colOff>
          <xdr:row>35</xdr:row>
          <xdr:rowOff>123825</xdr:rowOff>
        </xdr:from>
        <xdr:to>
          <xdr:col>1</xdr:col>
          <xdr:colOff>19050</xdr:colOff>
          <xdr:row>37</xdr:row>
          <xdr:rowOff>19050</xdr:rowOff>
        </xdr:to>
        <xdr:sp macro="" textlink="">
          <xdr:nvSpPr>
            <xdr:cNvPr id="34822" name="Check Box 6" hidden="1">
              <a:extLst>
                <a:ext uri="{63B3BB69-23CF-44E3-9099-C40C66FF867C}">
                  <a14:compatExt spid="_x0000_s348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409575</xdr:colOff>
          <xdr:row>36</xdr:row>
          <xdr:rowOff>123825</xdr:rowOff>
        </xdr:from>
        <xdr:to>
          <xdr:col>1</xdr:col>
          <xdr:colOff>19050</xdr:colOff>
          <xdr:row>38</xdr:row>
          <xdr:rowOff>19050</xdr:rowOff>
        </xdr:to>
        <xdr:sp macro="" textlink="">
          <xdr:nvSpPr>
            <xdr:cNvPr id="34823" name="Check Box 7" hidden="1">
              <a:extLst>
                <a:ext uri="{63B3BB69-23CF-44E3-9099-C40C66FF867C}">
                  <a14:compatExt spid="_x0000_s348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409575</xdr:colOff>
          <xdr:row>37</xdr:row>
          <xdr:rowOff>123825</xdr:rowOff>
        </xdr:from>
        <xdr:to>
          <xdr:col>1</xdr:col>
          <xdr:colOff>19050</xdr:colOff>
          <xdr:row>39</xdr:row>
          <xdr:rowOff>19050</xdr:rowOff>
        </xdr:to>
        <xdr:sp macro="" textlink="">
          <xdr:nvSpPr>
            <xdr:cNvPr id="34824" name="Check Box 8" hidden="1">
              <a:extLst>
                <a:ext uri="{63B3BB69-23CF-44E3-9099-C40C66FF867C}">
                  <a14:compatExt spid="_x0000_s348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409575</xdr:colOff>
          <xdr:row>38</xdr:row>
          <xdr:rowOff>123825</xdr:rowOff>
        </xdr:from>
        <xdr:to>
          <xdr:col>1</xdr:col>
          <xdr:colOff>19050</xdr:colOff>
          <xdr:row>40</xdr:row>
          <xdr:rowOff>19050</xdr:rowOff>
        </xdr:to>
        <xdr:sp macro="" textlink="">
          <xdr:nvSpPr>
            <xdr:cNvPr id="34825" name="Check Box 9" hidden="1">
              <a:extLst>
                <a:ext uri="{63B3BB69-23CF-44E3-9099-C40C66FF867C}">
                  <a14:compatExt spid="_x0000_s348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409575</xdr:colOff>
          <xdr:row>39</xdr:row>
          <xdr:rowOff>123825</xdr:rowOff>
        </xdr:from>
        <xdr:to>
          <xdr:col>1</xdr:col>
          <xdr:colOff>19050</xdr:colOff>
          <xdr:row>41</xdr:row>
          <xdr:rowOff>19050</xdr:rowOff>
        </xdr:to>
        <xdr:sp macro="" textlink="">
          <xdr:nvSpPr>
            <xdr:cNvPr id="34826" name="Check Box 10" hidden="1">
              <a:extLst>
                <a:ext uri="{63B3BB69-23CF-44E3-9099-C40C66FF867C}">
                  <a14:compatExt spid="_x0000_s348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409575</xdr:colOff>
          <xdr:row>58</xdr:row>
          <xdr:rowOff>123825</xdr:rowOff>
        </xdr:from>
        <xdr:to>
          <xdr:col>1</xdr:col>
          <xdr:colOff>19050</xdr:colOff>
          <xdr:row>60</xdr:row>
          <xdr:rowOff>19050</xdr:rowOff>
        </xdr:to>
        <xdr:sp macro="" textlink="">
          <xdr:nvSpPr>
            <xdr:cNvPr id="34827" name="Check Box 11" hidden="1">
              <a:extLst>
                <a:ext uri="{63B3BB69-23CF-44E3-9099-C40C66FF867C}">
                  <a14:compatExt spid="_x0000_s348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257175</xdr:colOff>
          <xdr:row>58</xdr:row>
          <xdr:rowOff>133350</xdr:rowOff>
        </xdr:from>
        <xdr:to>
          <xdr:col>3</xdr:col>
          <xdr:colOff>561975</xdr:colOff>
          <xdr:row>60</xdr:row>
          <xdr:rowOff>19050</xdr:rowOff>
        </xdr:to>
        <xdr:sp macro="" textlink="">
          <xdr:nvSpPr>
            <xdr:cNvPr id="34828" name="Check Box 12" hidden="1">
              <a:extLst>
                <a:ext uri="{63B3BB69-23CF-44E3-9099-C40C66FF867C}">
                  <a14:compatExt spid="_x0000_s348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409575</xdr:colOff>
          <xdr:row>75</xdr:row>
          <xdr:rowOff>123825</xdr:rowOff>
        </xdr:from>
        <xdr:to>
          <xdr:col>1</xdr:col>
          <xdr:colOff>19050</xdr:colOff>
          <xdr:row>77</xdr:row>
          <xdr:rowOff>19050</xdr:rowOff>
        </xdr:to>
        <xdr:sp macro="" textlink="">
          <xdr:nvSpPr>
            <xdr:cNvPr id="34829" name="Check Box 13" hidden="1">
              <a:extLst>
                <a:ext uri="{63B3BB69-23CF-44E3-9099-C40C66FF867C}">
                  <a14:compatExt spid="_x0000_s348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409575</xdr:colOff>
          <xdr:row>76</xdr:row>
          <xdr:rowOff>123825</xdr:rowOff>
        </xdr:from>
        <xdr:to>
          <xdr:col>1</xdr:col>
          <xdr:colOff>19050</xdr:colOff>
          <xdr:row>78</xdr:row>
          <xdr:rowOff>19050</xdr:rowOff>
        </xdr:to>
        <xdr:sp macro="" textlink="">
          <xdr:nvSpPr>
            <xdr:cNvPr id="34830" name="Check Box 14" hidden="1">
              <a:extLst>
                <a:ext uri="{63B3BB69-23CF-44E3-9099-C40C66FF867C}">
                  <a14:compatExt spid="_x0000_s348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409575</xdr:colOff>
          <xdr:row>77</xdr:row>
          <xdr:rowOff>123825</xdr:rowOff>
        </xdr:from>
        <xdr:to>
          <xdr:col>1</xdr:col>
          <xdr:colOff>19050</xdr:colOff>
          <xdr:row>79</xdr:row>
          <xdr:rowOff>19050</xdr:rowOff>
        </xdr:to>
        <xdr:sp macro="" textlink="">
          <xdr:nvSpPr>
            <xdr:cNvPr id="34831" name="Check Box 15" hidden="1">
              <a:extLst>
                <a:ext uri="{63B3BB69-23CF-44E3-9099-C40C66FF867C}">
                  <a14:compatExt spid="_x0000_s348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409575</xdr:colOff>
          <xdr:row>78</xdr:row>
          <xdr:rowOff>123825</xdr:rowOff>
        </xdr:from>
        <xdr:to>
          <xdr:col>1</xdr:col>
          <xdr:colOff>19050</xdr:colOff>
          <xdr:row>80</xdr:row>
          <xdr:rowOff>19050</xdr:rowOff>
        </xdr:to>
        <xdr:sp macro="" textlink="">
          <xdr:nvSpPr>
            <xdr:cNvPr id="34832" name="Check Box 16" hidden="1">
              <a:extLst>
                <a:ext uri="{63B3BB69-23CF-44E3-9099-C40C66FF867C}">
                  <a14:compatExt spid="_x0000_s348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409575</xdr:colOff>
          <xdr:row>79</xdr:row>
          <xdr:rowOff>123825</xdr:rowOff>
        </xdr:from>
        <xdr:to>
          <xdr:col>1</xdr:col>
          <xdr:colOff>19050</xdr:colOff>
          <xdr:row>81</xdr:row>
          <xdr:rowOff>19050</xdr:rowOff>
        </xdr:to>
        <xdr:sp macro="" textlink="">
          <xdr:nvSpPr>
            <xdr:cNvPr id="34833" name="Check Box 17" hidden="1">
              <a:extLst>
                <a:ext uri="{63B3BB69-23CF-44E3-9099-C40C66FF867C}">
                  <a14:compatExt spid="_x0000_s348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409575</xdr:colOff>
          <xdr:row>80</xdr:row>
          <xdr:rowOff>123825</xdr:rowOff>
        </xdr:from>
        <xdr:to>
          <xdr:col>1</xdr:col>
          <xdr:colOff>19050</xdr:colOff>
          <xdr:row>82</xdr:row>
          <xdr:rowOff>19050</xdr:rowOff>
        </xdr:to>
        <xdr:sp macro="" textlink="">
          <xdr:nvSpPr>
            <xdr:cNvPr id="34834" name="Check Box 18" hidden="1">
              <a:extLst>
                <a:ext uri="{63B3BB69-23CF-44E3-9099-C40C66FF867C}">
                  <a14:compatExt spid="_x0000_s348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409575</xdr:colOff>
          <xdr:row>81</xdr:row>
          <xdr:rowOff>123825</xdr:rowOff>
        </xdr:from>
        <xdr:to>
          <xdr:col>1</xdr:col>
          <xdr:colOff>19050</xdr:colOff>
          <xdr:row>83</xdr:row>
          <xdr:rowOff>19050</xdr:rowOff>
        </xdr:to>
        <xdr:sp macro="" textlink="">
          <xdr:nvSpPr>
            <xdr:cNvPr id="34835" name="Check Box 19" hidden="1">
              <a:extLst>
                <a:ext uri="{63B3BB69-23CF-44E3-9099-C40C66FF867C}">
                  <a14:compatExt spid="_x0000_s348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409575</xdr:colOff>
          <xdr:row>82</xdr:row>
          <xdr:rowOff>123825</xdr:rowOff>
        </xdr:from>
        <xdr:to>
          <xdr:col>1</xdr:col>
          <xdr:colOff>19050</xdr:colOff>
          <xdr:row>84</xdr:row>
          <xdr:rowOff>19050</xdr:rowOff>
        </xdr:to>
        <xdr:sp macro="" textlink="">
          <xdr:nvSpPr>
            <xdr:cNvPr id="34836" name="Check Box 20" hidden="1">
              <a:extLst>
                <a:ext uri="{63B3BB69-23CF-44E3-9099-C40C66FF867C}">
                  <a14:compatExt spid="_x0000_s348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409575</xdr:colOff>
          <xdr:row>101</xdr:row>
          <xdr:rowOff>123825</xdr:rowOff>
        </xdr:from>
        <xdr:to>
          <xdr:col>1</xdr:col>
          <xdr:colOff>19050</xdr:colOff>
          <xdr:row>103</xdr:row>
          <xdr:rowOff>19050</xdr:rowOff>
        </xdr:to>
        <xdr:sp macro="" textlink="">
          <xdr:nvSpPr>
            <xdr:cNvPr id="34837" name="Check Box 21" hidden="1">
              <a:extLst>
                <a:ext uri="{63B3BB69-23CF-44E3-9099-C40C66FF867C}">
                  <a14:compatExt spid="_x0000_s348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257175</xdr:colOff>
          <xdr:row>101</xdr:row>
          <xdr:rowOff>133350</xdr:rowOff>
        </xdr:from>
        <xdr:to>
          <xdr:col>3</xdr:col>
          <xdr:colOff>561975</xdr:colOff>
          <xdr:row>103</xdr:row>
          <xdr:rowOff>19050</xdr:rowOff>
        </xdr:to>
        <xdr:sp macro="" textlink="">
          <xdr:nvSpPr>
            <xdr:cNvPr id="34838" name="Check Box 22" hidden="1">
              <a:extLst>
                <a:ext uri="{63B3BB69-23CF-44E3-9099-C40C66FF867C}">
                  <a14:compatExt spid="_x0000_s348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409575</xdr:colOff>
          <xdr:row>118</xdr:row>
          <xdr:rowOff>123825</xdr:rowOff>
        </xdr:from>
        <xdr:to>
          <xdr:col>1</xdr:col>
          <xdr:colOff>19050</xdr:colOff>
          <xdr:row>120</xdr:row>
          <xdr:rowOff>19050</xdr:rowOff>
        </xdr:to>
        <xdr:sp macro="" textlink="">
          <xdr:nvSpPr>
            <xdr:cNvPr id="34839" name="Check Box 23" hidden="1">
              <a:extLst>
                <a:ext uri="{63B3BB69-23CF-44E3-9099-C40C66FF867C}">
                  <a14:compatExt spid="_x0000_s348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409575</xdr:colOff>
          <xdr:row>119</xdr:row>
          <xdr:rowOff>123825</xdr:rowOff>
        </xdr:from>
        <xdr:to>
          <xdr:col>1</xdr:col>
          <xdr:colOff>19050</xdr:colOff>
          <xdr:row>121</xdr:row>
          <xdr:rowOff>19050</xdr:rowOff>
        </xdr:to>
        <xdr:sp macro="" textlink="">
          <xdr:nvSpPr>
            <xdr:cNvPr id="34840" name="Check Box 24" hidden="1">
              <a:extLst>
                <a:ext uri="{63B3BB69-23CF-44E3-9099-C40C66FF867C}">
                  <a14:compatExt spid="_x0000_s348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409575</xdr:colOff>
          <xdr:row>120</xdr:row>
          <xdr:rowOff>123825</xdr:rowOff>
        </xdr:from>
        <xdr:to>
          <xdr:col>1</xdr:col>
          <xdr:colOff>19050</xdr:colOff>
          <xdr:row>122</xdr:row>
          <xdr:rowOff>19050</xdr:rowOff>
        </xdr:to>
        <xdr:sp macro="" textlink="">
          <xdr:nvSpPr>
            <xdr:cNvPr id="34841" name="Check Box 25" hidden="1">
              <a:extLst>
                <a:ext uri="{63B3BB69-23CF-44E3-9099-C40C66FF867C}">
                  <a14:compatExt spid="_x0000_s348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409575</xdr:colOff>
          <xdr:row>121</xdr:row>
          <xdr:rowOff>123825</xdr:rowOff>
        </xdr:from>
        <xdr:to>
          <xdr:col>1</xdr:col>
          <xdr:colOff>19050</xdr:colOff>
          <xdr:row>123</xdr:row>
          <xdr:rowOff>19050</xdr:rowOff>
        </xdr:to>
        <xdr:sp macro="" textlink="">
          <xdr:nvSpPr>
            <xdr:cNvPr id="34842" name="Check Box 26" hidden="1">
              <a:extLst>
                <a:ext uri="{63B3BB69-23CF-44E3-9099-C40C66FF867C}">
                  <a14:compatExt spid="_x0000_s348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409575</xdr:colOff>
          <xdr:row>122</xdr:row>
          <xdr:rowOff>123825</xdr:rowOff>
        </xdr:from>
        <xdr:to>
          <xdr:col>1</xdr:col>
          <xdr:colOff>19050</xdr:colOff>
          <xdr:row>124</xdr:row>
          <xdr:rowOff>19050</xdr:rowOff>
        </xdr:to>
        <xdr:sp macro="" textlink="">
          <xdr:nvSpPr>
            <xdr:cNvPr id="34843" name="Check Box 27" hidden="1">
              <a:extLst>
                <a:ext uri="{63B3BB69-23CF-44E3-9099-C40C66FF867C}">
                  <a14:compatExt spid="_x0000_s348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409575</xdr:colOff>
          <xdr:row>123</xdr:row>
          <xdr:rowOff>123825</xdr:rowOff>
        </xdr:from>
        <xdr:to>
          <xdr:col>1</xdr:col>
          <xdr:colOff>19050</xdr:colOff>
          <xdr:row>125</xdr:row>
          <xdr:rowOff>19050</xdr:rowOff>
        </xdr:to>
        <xdr:sp macro="" textlink="">
          <xdr:nvSpPr>
            <xdr:cNvPr id="34844" name="Check Box 28" hidden="1">
              <a:extLst>
                <a:ext uri="{63B3BB69-23CF-44E3-9099-C40C66FF867C}">
                  <a14:compatExt spid="_x0000_s348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409575</xdr:colOff>
          <xdr:row>124</xdr:row>
          <xdr:rowOff>123825</xdr:rowOff>
        </xdr:from>
        <xdr:to>
          <xdr:col>1</xdr:col>
          <xdr:colOff>19050</xdr:colOff>
          <xdr:row>126</xdr:row>
          <xdr:rowOff>19050</xdr:rowOff>
        </xdr:to>
        <xdr:sp macro="" textlink="">
          <xdr:nvSpPr>
            <xdr:cNvPr id="34845" name="Check Box 29" hidden="1">
              <a:extLst>
                <a:ext uri="{63B3BB69-23CF-44E3-9099-C40C66FF867C}">
                  <a14:compatExt spid="_x0000_s348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409575</xdr:colOff>
          <xdr:row>125</xdr:row>
          <xdr:rowOff>123825</xdr:rowOff>
        </xdr:from>
        <xdr:to>
          <xdr:col>1</xdr:col>
          <xdr:colOff>19050</xdr:colOff>
          <xdr:row>127</xdr:row>
          <xdr:rowOff>19050</xdr:rowOff>
        </xdr:to>
        <xdr:sp macro="" textlink="">
          <xdr:nvSpPr>
            <xdr:cNvPr id="34846" name="Check Box 30" hidden="1">
              <a:extLst>
                <a:ext uri="{63B3BB69-23CF-44E3-9099-C40C66FF867C}">
                  <a14:compatExt spid="_x0000_s34846"/>
                </a:ext>
              </a:extLst>
            </xdr:cNvPr>
            <xdr:cNvSpPr/>
          </xdr:nvSpPr>
          <xdr:spPr>
            <a:xfrm>
              <a:off x="0" y="0"/>
              <a:ext cx="0" cy="0"/>
            </a:xfrm>
            <a:prstGeom prst="rect">
              <a:avLst/>
            </a:prstGeom>
          </xdr:spPr>
        </xdr:sp>
        <xdr:clientData/>
      </xdr:twoCellAnchor>
    </mc:Choice>
    <mc:Fallback/>
  </mc:AlternateContent>
  <xdr:twoCellAnchor editAs="oneCell">
    <xdr:from>
      <xdr:col>0</xdr:col>
      <xdr:colOff>0</xdr:colOff>
      <xdr:row>0</xdr:row>
      <xdr:rowOff>0</xdr:rowOff>
    </xdr:from>
    <xdr:to>
      <xdr:col>2</xdr:col>
      <xdr:colOff>419100</xdr:colOff>
      <xdr:row>3</xdr:row>
      <xdr:rowOff>66675</xdr:rowOff>
    </xdr:to>
    <xdr:pic>
      <xdr:nvPicPr>
        <xdr:cNvPr id="32" name="Kuva 13">
          <a:extLst>
            <a:ext uri="{FF2B5EF4-FFF2-40B4-BE49-F238E27FC236}">
              <a16:creationId xmlns="" xmlns:a16="http://schemas.microsoft.com/office/drawing/2014/main" id="{00000000-0008-0000-1800-000020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61925"/>
          <a:ext cx="1638300" cy="552450"/>
        </a:xfrm>
        <a:prstGeom prst="rect">
          <a:avLst/>
        </a:prstGeom>
        <a:noFill/>
        <a:ln w="9525">
          <a:solidFill>
            <a:srgbClr val="4F81BD"/>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1619250</xdr:colOff>
      <xdr:row>3</xdr:row>
      <xdr:rowOff>114300</xdr:rowOff>
    </xdr:to>
    <xdr:pic>
      <xdr:nvPicPr>
        <xdr:cNvPr id="2" name="Kuva 2">
          <a:extLst>
            <a:ext uri="{FF2B5EF4-FFF2-40B4-BE49-F238E27FC236}">
              <a16:creationId xmlns="" xmlns:a16="http://schemas.microsoft.com/office/drawing/2014/main" id="{00000000-0008-0000-19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61925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1619250</xdr:colOff>
      <xdr:row>3</xdr:row>
      <xdr:rowOff>114300</xdr:rowOff>
    </xdr:to>
    <xdr:pic>
      <xdr:nvPicPr>
        <xdr:cNvPr id="2" name="Kuva 2">
          <a:extLst>
            <a:ext uri="{FF2B5EF4-FFF2-40B4-BE49-F238E27FC236}">
              <a16:creationId xmlns="" xmlns:a16="http://schemas.microsoft.com/office/drawing/2014/main" id="{00000000-0008-0000-1A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975" y="0"/>
          <a:ext cx="161925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114300</xdr:colOff>
      <xdr:row>3</xdr:row>
      <xdr:rowOff>114300</xdr:rowOff>
    </xdr:to>
    <xdr:pic>
      <xdr:nvPicPr>
        <xdr:cNvPr id="2" name="Kuva 2">
          <a:extLst>
            <a:ext uri="{FF2B5EF4-FFF2-40B4-BE49-F238E27FC236}">
              <a16:creationId xmlns="" xmlns:a16="http://schemas.microsoft.com/office/drawing/2014/main" id="{00000000-0008-0000-1B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350" y="0"/>
          <a:ext cx="161925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257175</xdr:colOff>
      <xdr:row>3</xdr:row>
      <xdr:rowOff>114300</xdr:rowOff>
    </xdr:to>
    <xdr:pic>
      <xdr:nvPicPr>
        <xdr:cNvPr id="2" name="Kuva 2">
          <a:extLst>
            <a:ext uri="{FF2B5EF4-FFF2-40B4-BE49-F238E27FC236}">
              <a16:creationId xmlns="" xmlns:a16="http://schemas.microsoft.com/office/drawing/2014/main" id="{6D0BCB8F-AC84-4A14-A60A-F80BAFCCC4A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61925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257175</xdr:colOff>
      <xdr:row>3</xdr:row>
      <xdr:rowOff>114300</xdr:rowOff>
    </xdr:to>
    <xdr:pic>
      <xdr:nvPicPr>
        <xdr:cNvPr id="2" name="Kuva 2">
          <a:extLst>
            <a:ext uri="{FF2B5EF4-FFF2-40B4-BE49-F238E27FC236}">
              <a16:creationId xmlns="" xmlns:a16="http://schemas.microsoft.com/office/drawing/2014/main" id="{B3F6355F-2D5A-43D4-862F-8137A661851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61925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257175</xdr:colOff>
      <xdr:row>3</xdr:row>
      <xdr:rowOff>114300</xdr:rowOff>
    </xdr:to>
    <xdr:pic>
      <xdr:nvPicPr>
        <xdr:cNvPr id="2" name="Kuva 2">
          <a:extLst>
            <a:ext uri="{FF2B5EF4-FFF2-40B4-BE49-F238E27FC236}">
              <a16:creationId xmlns="" xmlns:a16="http://schemas.microsoft.com/office/drawing/2014/main" id="{DECB4E17-513B-4471-96D6-3545626AEBE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61925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257175</xdr:colOff>
      <xdr:row>3</xdr:row>
      <xdr:rowOff>114300</xdr:rowOff>
    </xdr:to>
    <xdr:pic>
      <xdr:nvPicPr>
        <xdr:cNvPr id="2" name="Kuva 2">
          <a:extLst>
            <a:ext uri="{FF2B5EF4-FFF2-40B4-BE49-F238E27FC236}">
              <a16:creationId xmlns="" xmlns:a16="http://schemas.microsoft.com/office/drawing/2014/main" id="{66C71C5E-17B3-4504-ACE2-DAE457B76DD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61925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257175</xdr:colOff>
      <xdr:row>3</xdr:row>
      <xdr:rowOff>114300</xdr:rowOff>
    </xdr:to>
    <xdr:pic>
      <xdr:nvPicPr>
        <xdr:cNvPr id="2" name="Kuva 2">
          <a:extLst>
            <a:ext uri="{FF2B5EF4-FFF2-40B4-BE49-F238E27FC236}">
              <a16:creationId xmlns="" xmlns:a16="http://schemas.microsoft.com/office/drawing/2014/main" id="{74829F82-3AE6-4615-A7DA-E4E50E3CE45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61925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2</xdr:col>
      <xdr:colOff>304800</xdr:colOff>
      <xdr:row>4</xdr:row>
      <xdr:rowOff>66675</xdr:rowOff>
    </xdr:to>
    <xdr:pic>
      <xdr:nvPicPr>
        <xdr:cNvPr id="2" name="Kuva 13">
          <a:extLst>
            <a:ext uri="{FF2B5EF4-FFF2-40B4-BE49-F238E27FC236}">
              <a16:creationId xmlns="" xmlns:a16="http://schemas.microsoft.com/office/drawing/2014/main" id="{00000000-0008-0000-0400-00002A6C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61925"/>
          <a:ext cx="1600200" cy="552450"/>
        </a:xfrm>
        <a:prstGeom prst="rect">
          <a:avLst/>
        </a:prstGeom>
        <a:noFill/>
        <a:ln w="9525">
          <a:solidFill>
            <a:srgbClr val="4F81BD"/>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257175</xdr:colOff>
      <xdr:row>3</xdr:row>
      <xdr:rowOff>114300</xdr:rowOff>
    </xdr:to>
    <xdr:pic>
      <xdr:nvPicPr>
        <xdr:cNvPr id="2" name="Kuva 2">
          <a:extLst>
            <a:ext uri="{FF2B5EF4-FFF2-40B4-BE49-F238E27FC236}">
              <a16:creationId xmlns="" xmlns:a16="http://schemas.microsoft.com/office/drawing/2014/main" id="{8FFB82E9-6D64-4F47-918D-E6B01BC41A1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61925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257175</xdr:colOff>
      <xdr:row>3</xdr:row>
      <xdr:rowOff>114300</xdr:rowOff>
    </xdr:to>
    <xdr:pic>
      <xdr:nvPicPr>
        <xdr:cNvPr id="2" name="Kuva 2">
          <a:extLst>
            <a:ext uri="{FF2B5EF4-FFF2-40B4-BE49-F238E27FC236}">
              <a16:creationId xmlns="" xmlns:a16="http://schemas.microsoft.com/office/drawing/2014/main" id="{A417425A-D1F1-4315-A6FE-7B0F00DA954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61925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257175</xdr:colOff>
      <xdr:row>3</xdr:row>
      <xdr:rowOff>114300</xdr:rowOff>
    </xdr:to>
    <xdr:pic>
      <xdr:nvPicPr>
        <xdr:cNvPr id="2" name="Kuva 2">
          <a:extLst>
            <a:ext uri="{FF2B5EF4-FFF2-40B4-BE49-F238E27FC236}">
              <a16:creationId xmlns="" xmlns:a16="http://schemas.microsoft.com/office/drawing/2014/main" id="{2E42BFCB-7515-4AC0-82ED-ED2E8E120C4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61925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257175</xdr:colOff>
      <xdr:row>3</xdr:row>
      <xdr:rowOff>114300</xdr:rowOff>
    </xdr:to>
    <xdr:pic>
      <xdr:nvPicPr>
        <xdr:cNvPr id="2" name="Kuva 2">
          <a:extLst>
            <a:ext uri="{FF2B5EF4-FFF2-40B4-BE49-F238E27FC236}">
              <a16:creationId xmlns="" xmlns:a16="http://schemas.microsoft.com/office/drawing/2014/main" id="{4E539864-1298-427E-BC61-D5195BAE96D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61925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257175</xdr:colOff>
      <xdr:row>3</xdr:row>
      <xdr:rowOff>114300</xdr:rowOff>
    </xdr:to>
    <xdr:pic>
      <xdr:nvPicPr>
        <xdr:cNvPr id="2" name="Kuva 2">
          <a:extLst>
            <a:ext uri="{FF2B5EF4-FFF2-40B4-BE49-F238E27FC236}">
              <a16:creationId xmlns="" xmlns:a16="http://schemas.microsoft.com/office/drawing/2014/main" id="{736B401B-A939-4A6A-AF49-BD3D8FE8CED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61925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257175</xdr:colOff>
      <xdr:row>3</xdr:row>
      <xdr:rowOff>114300</xdr:rowOff>
    </xdr:to>
    <xdr:pic>
      <xdr:nvPicPr>
        <xdr:cNvPr id="2" name="Kuva 2">
          <a:extLst>
            <a:ext uri="{FF2B5EF4-FFF2-40B4-BE49-F238E27FC236}">
              <a16:creationId xmlns="" xmlns:a16="http://schemas.microsoft.com/office/drawing/2014/main" id="{A76971FB-C664-4EB8-8787-0F5F8B392D1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61925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257175</xdr:colOff>
      <xdr:row>3</xdr:row>
      <xdr:rowOff>114300</xdr:rowOff>
    </xdr:to>
    <xdr:pic>
      <xdr:nvPicPr>
        <xdr:cNvPr id="2" name="Kuva 2">
          <a:extLst>
            <a:ext uri="{FF2B5EF4-FFF2-40B4-BE49-F238E27FC236}">
              <a16:creationId xmlns="" xmlns:a16="http://schemas.microsoft.com/office/drawing/2014/main" id="{55101528-E719-4BB2-B3D5-057FE21C730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61925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257175</xdr:colOff>
      <xdr:row>3</xdr:row>
      <xdr:rowOff>114300</xdr:rowOff>
    </xdr:to>
    <xdr:pic>
      <xdr:nvPicPr>
        <xdr:cNvPr id="2" name="Kuva 2">
          <a:extLst>
            <a:ext uri="{FF2B5EF4-FFF2-40B4-BE49-F238E27FC236}">
              <a16:creationId xmlns="" xmlns:a16="http://schemas.microsoft.com/office/drawing/2014/main" id="{00000000-0008-0000-21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450" y="0"/>
          <a:ext cx="161925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1619250</xdr:colOff>
      <xdr:row>3</xdr:row>
      <xdr:rowOff>114300</xdr:rowOff>
    </xdr:to>
    <xdr:pic>
      <xdr:nvPicPr>
        <xdr:cNvPr id="2" name="Kuva 2">
          <a:extLst>
            <a:ext uri="{FF2B5EF4-FFF2-40B4-BE49-F238E27FC236}">
              <a16:creationId xmlns="" xmlns:a16="http://schemas.microsoft.com/office/drawing/2014/main" id="{00000000-0008-0000-22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450" y="0"/>
          <a:ext cx="161925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476250</xdr:colOff>
      <xdr:row>3</xdr:row>
      <xdr:rowOff>114300</xdr:rowOff>
    </xdr:to>
    <xdr:pic>
      <xdr:nvPicPr>
        <xdr:cNvPr id="2" name="Kuva 2">
          <a:extLst>
            <a:ext uri="{FF2B5EF4-FFF2-40B4-BE49-F238E27FC236}">
              <a16:creationId xmlns="" xmlns:a16="http://schemas.microsoft.com/office/drawing/2014/main" id="{00000000-0008-0000-23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450" y="0"/>
          <a:ext cx="161925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2</xdr:col>
      <xdr:colOff>438150</xdr:colOff>
      <xdr:row>3</xdr:row>
      <xdr:rowOff>66675</xdr:rowOff>
    </xdr:to>
    <xdr:pic>
      <xdr:nvPicPr>
        <xdr:cNvPr id="10326" name="Kuva 13">
          <a:extLst>
            <a:ext uri="{FF2B5EF4-FFF2-40B4-BE49-F238E27FC236}">
              <a16:creationId xmlns="" xmlns:a16="http://schemas.microsoft.com/office/drawing/2014/main" id="{00000000-0008-0000-0500-00005628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161925"/>
          <a:ext cx="1638300" cy="552450"/>
        </a:xfrm>
        <a:prstGeom prst="rect">
          <a:avLst/>
        </a:prstGeom>
        <a:noFill/>
        <a:ln w="9525">
          <a:solidFill>
            <a:srgbClr val="4F81BD"/>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wsDr>
</file>

<file path=xl/drawings/drawing5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1781175</xdr:colOff>
          <xdr:row>21</xdr:row>
          <xdr:rowOff>47625</xdr:rowOff>
        </xdr:from>
        <xdr:to>
          <xdr:col>1</xdr:col>
          <xdr:colOff>2085975</xdr:colOff>
          <xdr:row>21</xdr:row>
          <xdr:rowOff>257175</xdr:rowOff>
        </xdr:to>
        <xdr:sp macro="" textlink="">
          <xdr:nvSpPr>
            <xdr:cNvPr id="47105" name="Check Box 1" hidden="1">
              <a:extLst>
                <a:ext uri="{63B3BB69-23CF-44E3-9099-C40C66FF867C}">
                  <a14:compatExt spid="_x0000_s47105"/>
                </a:ext>
              </a:extLst>
            </xdr:cNvPr>
            <xdr:cNvSpPr/>
          </xdr:nvSpPr>
          <xdr:spPr>
            <a:xfrm>
              <a:off x="0" y="0"/>
              <a:ext cx="0" cy="0"/>
            </a:xfrm>
            <a:prstGeom prst="rect">
              <a:avLst/>
            </a:prstGeom>
          </xdr:spPr>
        </xdr:sp>
        <xdr:clientData/>
      </xdr:twoCellAnchor>
    </mc:Choice>
    <mc:Fallback/>
  </mc:AlternateContent>
  <xdr:twoCellAnchor editAs="oneCell">
    <xdr:from>
      <xdr:col>0</xdr:col>
      <xdr:colOff>0</xdr:colOff>
      <xdr:row>0</xdr:row>
      <xdr:rowOff>0</xdr:rowOff>
    </xdr:from>
    <xdr:to>
      <xdr:col>0</xdr:col>
      <xdr:colOff>1619250</xdr:colOff>
      <xdr:row>3</xdr:row>
      <xdr:rowOff>114300</xdr:rowOff>
    </xdr:to>
    <xdr:pic>
      <xdr:nvPicPr>
        <xdr:cNvPr id="3" name="Kuva 2">
          <a:extLst>
            <a:ext uri="{FF2B5EF4-FFF2-40B4-BE49-F238E27FC236}">
              <a16:creationId xmlns="" xmlns:a16="http://schemas.microsoft.com/office/drawing/2014/main" id="{00000000-0008-0000-24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61925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113</xdr:row>
          <xdr:rowOff>133350</xdr:rowOff>
        </xdr:from>
        <xdr:to>
          <xdr:col>0</xdr:col>
          <xdr:colOff>304800</xdr:colOff>
          <xdr:row>115</xdr:row>
          <xdr:rowOff>28575</xdr:rowOff>
        </xdr:to>
        <xdr:sp macro="" textlink="">
          <xdr:nvSpPr>
            <xdr:cNvPr id="48129" name="Check Box 1" hidden="1">
              <a:extLst>
                <a:ext uri="{63B3BB69-23CF-44E3-9099-C40C66FF867C}">
                  <a14:compatExt spid="_x0000_s481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114</xdr:row>
          <xdr:rowOff>133350</xdr:rowOff>
        </xdr:from>
        <xdr:to>
          <xdr:col>0</xdr:col>
          <xdr:colOff>304800</xdr:colOff>
          <xdr:row>116</xdr:row>
          <xdr:rowOff>28575</xdr:rowOff>
        </xdr:to>
        <xdr:sp macro="" textlink="">
          <xdr:nvSpPr>
            <xdr:cNvPr id="48130" name="Check Box 2" hidden="1">
              <a:extLst>
                <a:ext uri="{63B3BB69-23CF-44E3-9099-C40C66FF867C}">
                  <a14:compatExt spid="_x0000_s481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118</xdr:row>
          <xdr:rowOff>133350</xdr:rowOff>
        </xdr:from>
        <xdr:to>
          <xdr:col>0</xdr:col>
          <xdr:colOff>323850</xdr:colOff>
          <xdr:row>120</xdr:row>
          <xdr:rowOff>28575</xdr:rowOff>
        </xdr:to>
        <xdr:sp macro="" textlink="">
          <xdr:nvSpPr>
            <xdr:cNvPr id="48131" name="Check Box 3" hidden="1">
              <a:extLst>
                <a:ext uri="{63B3BB69-23CF-44E3-9099-C40C66FF867C}">
                  <a14:compatExt spid="_x0000_s481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116</xdr:row>
          <xdr:rowOff>133350</xdr:rowOff>
        </xdr:from>
        <xdr:to>
          <xdr:col>0</xdr:col>
          <xdr:colOff>304800</xdr:colOff>
          <xdr:row>118</xdr:row>
          <xdr:rowOff>28575</xdr:rowOff>
        </xdr:to>
        <xdr:sp macro="" textlink="">
          <xdr:nvSpPr>
            <xdr:cNvPr id="48132" name="Check Box 4" hidden="1">
              <a:extLst>
                <a:ext uri="{63B3BB69-23CF-44E3-9099-C40C66FF867C}">
                  <a14:compatExt spid="_x0000_s481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119</xdr:row>
          <xdr:rowOff>133350</xdr:rowOff>
        </xdr:from>
        <xdr:to>
          <xdr:col>0</xdr:col>
          <xdr:colOff>323850</xdr:colOff>
          <xdr:row>121</xdr:row>
          <xdr:rowOff>28575</xdr:rowOff>
        </xdr:to>
        <xdr:sp macro="" textlink="">
          <xdr:nvSpPr>
            <xdr:cNvPr id="48133" name="Check Box 5" hidden="1">
              <a:extLst>
                <a:ext uri="{63B3BB69-23CF-44E3-9099-C40C66FF867C}">
                  <a14:compatExt spid="_x0000_s481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123</xdr:row>
          <xdr:rowOff>133350</xdr:rowOff>
        </xdr:from>
        <xdr:to>
          <xdr:col>0</xdr:col>
          <xdr:colOff>323850</xdr:colOff>
          <xdr:row>125</xdr:row>
          <xdr:rowOff>28575</xdr:rowOff>
        </xdr:to>
        <xdr:sp macro="" textlink="">
          <xdr:nvSpPr>
            <xdr:cNvPr id="48134" name="Check Box 6" hidden="1">
              <a:extLst>
                <a:ext uri="{63B3BB69-23CF-44E3-9099-C40C66FF867C}">
                  <a14:compatExt spid="_x0000_s481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122</xdr:row>
          <xdr:rowOff>133350</xdr:rowOff>
        </xdr:from>
        <xdr:to>
          <xdr:col>0</xdr:col>
          <xdr:colOff>323850</xdr:colOff>
          <xdr:row>124</xdr:row>
          <xdr:rowOff>28575</xdr:rowOff>
        </xdr:to>
        <xdr:sp macro="" textlink="">
          <xdr:nvSpPr>
            <xdr:cNvPr id="48135" name="Check Box 7" hidden="1">
              <a:extLst>
                <a:ext uri="{63B3BB69-23CF-44E3-9099-C40C66FF867C}">
                  <a14:compatExt spid="_x0000_s481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115</xdr:row>
          <xdr:rowOff>123825</xdr:rowOff>
        </xdr:from>
        <xdr:to>
          <xdr:col>0</xdr:col>
          <xdr:colOff>323850</xdr:colOff>
          <xdr:row>117</xdr:row>
          <xdr:rowOff>19050</xdr:rowOff>
        </xdr:to>
        <xdr:sp macro="" textlink="">
          <xdr:nvSpPr>
            <xdr:cNvPr id="48136" name="Check Box 8" hidden="1">
              <a:extLst>
                <a:ext uri="{63B3BB69-23CF-44E3-9099-C40C66FF867C}">
                  <a14:compatExt spid="_x0000_s481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121</xdr:row>
          <xdr:rowOff>133350</xdr:rowOff>
        </xdr:from>
        <xdr:to>
          <xdr:col>0</xdr:col>
          <xdr:colOff>323850</xdr:colOff>
          <xdr:row>123</xdr:row>
          <xdr:rowOff>28575</xdr:rowOff>
        </xdr:to>
        <xdr:sp macro="" textlink="">
          <xdr:nvSpPr>
            <xdr:cNvPr id="48137" name="Check Box 9" hidden="1">
              <a:extLst>
                <a:ext uri="{63B3BB69-23CF-44E3-9099-C40C66FF867C}">
                  <a14:compatExt spid="_x0000_s48137"/>
                </a:ext>
              </a:extLst>
            </xdr:cNvPr>
            <xdr:cNvSpPr/>
          </xdr:nvSpPr>
          <xdr:spPr>
            <a:xfrm>
              <a:off x="0" y="0"/>
              <a:ext cx="0" cy="0"/>
            </a:xfrm>
            <a:prstGeom prst="rect">
              <a:avLst/>
            </a:prstGeom>
          </xdr:spPr>
        </xdr:sp>
        <xdr:clientData/>
      </xdr:twoCellAnchor>
    </mc:Choice>
    <mc:Fallback/>
  </mc:AlternateContent>
  <xdr:twoCellAnchor editAs="oneCell">
    <xdr:from>
      <xdr:col>0</xdr:col>
      <xdr:colOff>0</xdr:colOff>
      <xdr:row>0</xdr:row>
      <xdr:rowOff>20368</xdr:rowOff>
    </xdr:from>
    <xdr:to>
      <xdr:col>0</xdr:col>
      <xdr:colOff>1640498</xdr:colOff>
      <xdr:row>3</xdr:row>
      <xdr:rowOff>40609</xdr:rowOff>
    </xdr:to>
    <xdr:pic>
      <xdr:nvPicPr>
        <xdr:cNvPr id="11" name="Kuva 13">
          <a:extLst>
            <a:ext uri="{FF2B5EF4-FFF2-40B4-BE49-F238E27FC236}">
              <a16:creationId xmlns="" xmlns:a16="http://schemas.microsoft.com/office/drawing/2014/main" id="{00000000-0008-0000-2500-00000B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932" y="20368"/>
          <a:ext cx="1642503" cy="561662"/>
        </a:xfrm>
        <a:prstGeom prst="rect">
          <a:avLst/>
        </a:prstGeom>
        <a:noFill/>
        <a:ln w="9525">
          <a:solidFill>
            <a:srgbClr val="4F81BD"/>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409575</xdr:colOff>
          <xdr:row>15</xdr:row>
          <xdr:rowOff>123825</xdr:rowOff>
        </xdr:from>
        <xdr:to>
          <xdr:col>1</xdr:col>
          <xdr:colOff>19050</xdr:colOff>
          <xdr:row>17</xdr:row>
          <xdr:rowOff>19050</xdr:rowOff>
        </xdr:to>
        <xdr:sp macro="" textlink="">
          <xdr:nvSpPr>
            <xdr:cNvPr id="13313" name="Check Box 1" hidden="1">
              <a:extLst>
                <a:ext uri="{63B3BB69-23CF-44E3-9099-C40C66FF867C}">
                  <a14:compatExt spid="_x0000_s133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257175</xdr:colOff>
          <xdr:row>15</xdr:row>
          <xdr:rowOff>133350</xdr:rowOff>
        </xdr:from>
        <xdr:to>
          <xdr:col>3</xdr:col>
          <xdr:colOff>561975</xdr:colOff>
          <xdr:row>17</xdr:row>
          <xdr:rowOff>19050</xdr:rowOff>
        </xdr:to>
        <xdr:sp macro="" textlink="">
          <xdr:nvSpPr>
            <xdr:cNvPr id="13314" name="Check Box 2" hidden="1">
              <a:extLst>
                <a:ext uri="{63B3BB69-23CF-44E3-9099-C40C66FF867C}">
                  <a14:compatExt spid="_x0000_s133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409575</xdr:colOff>
          <xdr:row>32</xdr:row>
          <xdr:rowOff>123825</xdr:rowOff>
        </xdr:from>
        <xdr:to>
          <xdr:col>1</xdr:col>
          <xdr:colOff>19050</xdr:colOff>
          <xdr:row>34</xdr:row>
          <xdr:rowOff>19050</xdr:rowOff>
        </xdr:to>
        <xdr:sp macro="" textlink="">
          <xdr:nvSpPr>
            <xdr:cNvPr id="13315" name="Check Box 3" hidden="1">
              <a:extLst>
                <a:ext uri="{63B3BB69-23CF-44E3-9099-C40C66FF867C}">
                  <a14:compatExt spid="_x0000_s133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409575</xdr:colOff>
          <xdr:row>33</xdr:row>
          <xdr:rowOff>123825</xdr:rowOff>
        </xdr:from>
        <xdr:to>
          <xdr:col>1</xdr:col>
          <xdr:colOff>19050</xdr:colOff>
          <xdr:row>35</xdr:row>
          <xdr:rowOff>19050</xdr:rowOff>
        </xdr:to>
        <xdr:sp macro="" textlink="">
          <xdr:nvSpPr>
            <xdr:cNvPr id="13316" name="Check Box 4" hidden="1">
              <a:extLst>
                <a:ext uri="{63B3BB69-23CF-44E3-9099-C40C66FF867C}">
                  <a14:compatExt spid="_x0000_s133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409575</xdr:colOff>
          <xdr:row>34</xdr:row>
          <xdr:rowOff>123825</xdr:rowOff>
        </xdr:from>
        <xdr:to>
          <xdr:col>1</xdr:col>
          <xdr:colOff>19050</xdr:colOff>
          <xdr:row>36</xdr:row>
          <xdr:rowOff>19050</xdr:rowOff>
        </xdr:to>
        <xdr:sp macro="" textlink="">
          <xdr:nvSpPr>
            <xdr:cNvPr id="13317" name="Check Box 5" hidden="1">
              <a:extLst>
                <a:ext uri="{63B3BB69-23CF-44E3-9099-C40C66FF867C}">
                  <a14:compatExt spid="_x0000_s133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409575</xdr:colOff>
          <xdr:row>35</xdr:row>
          <xdr:rowOff>123825</xdr:rowOff>
        </xdr:from>
        <xdr:to>
          <xdr:col>1</xdr:col>
          <xdr:colOff>19050</xdr:colOff>
          <xdr:row>37</xdr:row>
          <xdr:rowOff>19050</xdr:rowOff>
        </xdr:to>
        <xdr:sp macro="" textlink="">
          <xdr:nvSpPr>
            <xdr:cNvPr id="13318" name="Check Box 6" hidden="1">
              <a:extLst>
                <a:ext uri="{63B3BB69-23CF-44E3-9099-C40C66FF867C}">
                  <a14:compatExt spid="_x0000_s133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409575</xdr:colOff>
          <xdr:row>36</xdr:row>
          <xdr:rowOff>123825</xdr:rowOff>
        </xdr:from>
        <xdr:to>
          <xdr:col>1</xdr:col>
          <xdr:colOff>19050</xdr:colOff>
          <xdr:row>38</xdr:row>
          <xdr:rowOff>19050</xdr:rowOff>
        </xdr:to>
        <xdr:sp macro="" textlink="">
          <xdr:nvSpPr>
            <xdr:cNvPr id="13319" name="Check Box 7" hidden="1">
              <a:extLst>
                <a:ext uri="{63B3BB69-23CF-44E3-9099-C40C66FF867C}">
                  <a14:compatExt spid="_x0000_s133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409575</xdr:colOff>
          <xdr:row>37</xdr:row>
          <xdr:rowOff>123825</xdr:rowOff>
        </xdr:from>
        <xdr:to>
          <xdr:col>1</xdr:col>
          <xdr:colOff>19050</xdr:colOff>
          <xdr:row>39</xdr:row>
          <xdr:rowOff>19050</xdr:rowOff>
        </xdr:to>
        <xdr:sp macro="" textlink="">
          <xdr:nvSpPr>
            <xdr:cNvPr id="13320" name="Check Box 8" hidden="1">
              <a:extLst>
                <a:ext uri="{63B3BB69-23CF-44E3-9099-C40C66FF867C}">
                  <a14:compatExt spid="_x0000_s133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409575</xdr:colOff>
          <xdr:row>38</xdr:row>
          <xdr:rowOff>123825</xdr:rowOff>
        </xdr:from>
        <xdr:to>
          <xdr:col>1</xdr:col>
          <xdr:colOff>19050</xdr:colOff>
          <xdr:row>40</xdr:row>
          <xdr:rowOff>19050</xdr:rowOff>
        </xdr:to>
        <xdr:sp macro="" textlink="">
          <xdr:nvSpPr>
            <xdr:cNvPr id="13321" name="Check Box 9" hidden="1">
              <a:extLst>
                <a:ext uri="{63B3BB69-23CF-44E3-9099-C40C66FF867C}">
                  <a14:compatExt spid="_x0000_s133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409575</xdr:colOff>
          <xdr:row>39</xdr:row>
          <xdr:rowOff>123825</xdr:rowOff>
        </xdr:from>
        <xdr:to>
          <xdr:col>1</xdr:col>
          <xdr:colOff>19050</xdr:colOff>
          <xdr:row>41</xdr:row>
          <xdr:rowOff>19050</xdr:rowOff>
        </xdr:to>
        <xdr:sp macro="" textlink="">
          <xdr:nvSpPr>
            <xdr:cNvPr id="13323" name="Check Box 11" hidden="1">
              <a:extLst>
                <a:ext uri="{63B3BB69-23CF-44E3-9099-C40C66FF867C}">
                  <a14:compatExt spid="_x0000_s133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409575</xdr:colOff>
          <xdr:row>58</xdr:row>
          <xdr:rowOff>123825</xdr:rowOff>
        </xdr:from>
        <xdr:to>
          <xdr:col>1</xdr:col>
          <xdr:colOff>19050</xdr:colOff>
          <xdr:row>60</xdr:row>
          <xdr:rowOff>19050</xdr:rowOff>
        </xdr:to>
        <xdr:sp macro="" textlink="">
          <xdr:nvSpPr>
            <xdr:cNvPr id="13324" name="Check Box 12" hidden="1">
              <a:extLst>
                <a:ext uri="{63B3BB69-23CF-44E3-9099-C40C66FF867C}">
                  <a14:compatExt spid="_x0000_s133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257175</xdr:colOff>
          <xdr:row>58</xdr:row>
          <xdr:rowOff>133350</xdr:rowOff>
        </xdr:from>
        <xdr:to>
          <xdr:col>3</xdr:col>
          <xdr:colOff>561975</xdr:colOff>
          <xdr:row>60</xdr:row>
          <xdr:rowOff>19050</xdr:rowOff>
        </xdr:to>
        <xdr:sp macro="" textlink="">
          <xdr:nvSpPr>
            <xdr:cNvPr id="13325" name="Check Box 13" hidden="1">
              <a:extLst>
                <a:ext uri="{63B3BB69-23CF-44E3-9099-C40C66FF867C}">
                  <a14:compatExt spid="_x0000_s133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409575</xdr:colOff>
          <xdr:row>75</xdr:row>
          <xdr:rowOff>123825</xdr:rowOff>
        </xdr:from>
        <xdr:to>
          <xdr:col>1</xdr:col>
          <xdr:colOff>19050</xdr:colOff>
          <xdr:row>77</xdr:row>
          <xdr:rowOff>19050</xdr:rowOff>
        </xdr:to>
        <xdr:sp macro="" textlink="">
          <xdr:nvSpPr>
            <xdr:cNvPr id="13326" name="Check Box 14" hidden="1">
              <a:extLst>
                <a:ext uri="{63B3BB69-23CF-44E3-9099-C40C66FF867C}">
                  <a14:compatExt spid="_x0000_s133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409575</xdr:colOff>
          <xdr:row>76</xdr:row>
          <xdr:rowOff>123825</xdr:rowOff>
        </xdr:from>
        <xdr:to>
          <xdr:col>1</xdr:col>
          <xdr:colOff>19050</xdr:colOff>
          <xdr:row>78</xdr:row>
          <xdr:rowOff>19050</xdr:rowOff>
        </xdr:to>
        <xdr:sp macro="" textlink="">
          <xdr:nvSpPr>
            <xdr:cNvPr id="13327" name="Check Box 15" hidden="1">
              <a:extLst>
                <a:ext uri="{63B3BB69-23CF-44E3-9099-C40C66FF867C}">
                  <a14:compatExt spid="_x0000_s133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409575</xdr:colOff>
          <xdr:row>77</xdr:row>
          <xdr:rowOff>123825</xdr:rowOff>
        </xdr:from>
        <xdr:to>
          <xdr:col>1</xdr:col>
          <xdr:colOff>19050</xdr:colOff>
          <xdr:row>79</xdr:row>
          <xdr:rowOff>19050</xdr:rowOff>
        </xdr:to>
        <xdr:sp macro="" textlink="">
          <xdr:nvSpPr>
            <xdr:cNvPr id="13328" name="Check Box 16" hidden="1">
              <a:extLst>
                <a:ext uri="{63B3BB69-23CF-44E3-9099-C40C66FF867C}">
                  <a14:compatExt spid="_x0000_s133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409575</xdr:colOff>
          <xdr:row>78</xdr:row>
          <xdr:rowOff>123825</xdr:rowOff>
        </xdr:from>
        <xdr:to>
          <xdr:col>1</xdr:col>
          <xdr:colOff>19050</xdr:colOff>
          <xdr:row>80</xdr:row>
          <xdr:rowOff>19050</xdr:rowOff>
        </xdr:to>
        <xdr:sp macro="" textlink="">
          <xdr:nvSpPr>
            <xdr:cNvPr id="13329" name="Check Box 17" hidden="1">
              <a:extLst>
                <a:ext uri="{63B3BB69-23CF-44E3-9099-C40C66FF867C}">
                  <a14:compatExt spid="_x0000_s133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409575</xdr:colOff>
          <xdr:row>79</xdr:row>
          <xdr:rowOff>123825</xdr:rowOff>
        </xdr:from>
        <xdr:to>
          <xdr:col>1</xdr:col>
          <xdr:colOff>19050</xdr:colOff>
          <xdr:row>81</xdr:row>
          <xdr:rowOff>19050</xdr:rowOff>
        </xdr:to>
        <xdr:sp macro="" textlink="">
          <xdr:nvSpPr>
            <xdr:cNvPr id="13330" name="Check Box 18" hidden="1">
              <a:extLst>
                <a:ext uri="{63B3BB69-23CF-44E3-9099-C40C66FF867C}">
                  <a14:compatExt spid="_x0000_s133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409575</xdr:colOff>
          <xdr:row>80</xdr:row>
          <xdr:rowOff>123825</xdr:rowOff>
        </xdr:from>
        <xdr:to>
          <xdr:col>1</xdr:col>
          <xdr:colOff>19050</xdr:colOff>
          <xdr:row>82</xdr:row>
          <xdr:rowOff>19050</xdr:rowOff>
        </xdr:to>
        <xdr:sp macro="" textlink="">
          <xdr:nvSpPr>
            <xdr:cNvPr id="13331" name="Check Box 19" hidden="1">
              <a:extLst>
                <a:ext uri="{63B3BB69-23CF-44E3-9099-C40C66FF867C}">
                  <a14:compatExt spid="_x0000_s133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409575</xdr:colOff>
          <xdr:row>81</xdr:row>
          <xdr:rowOff>123825</xdr:rowOff>
        </xdr:from>
        <xdr:to>
          <xdr:col>1</xdr:col>
          <xdr:colOff>19050</xdr:colOff>
          <xdr:row>83</xdr:row>
          <xdr:rowOff>19050</xdr:rowOff>
        </xdr:to>
        <xdr:sp macro="" textlink="">
          <xdr:nvSpPr>
            <xdr:cNvPr id="13332" name="Check Box 20" hidden="1">
              <a:extLst>
                <a:ext uri="{63B3BB69-23CF-44E3-9099-C40C66FF867C}">
                  <a14:compatExt spid="_x0000_s133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409575</xdr:colOff>
          <xdr:row>82</xdr:row>
          <xdr:rowOff>123825</xdr:rowOff>
        </xdr:from>
        <xdr:to>
          <xdr:col>1</xdr:col>
          <xdr:colOff>19050</xdr:colOff>
          <xdr:row>84</xdr:row>
          <xdr:rowOff>19050</xdr:rowOff>
        </xdr:to>
        <xdr:sp macro="" textlink="">
          <xdr:nvSpPr>
            <xdr:cNvPr id="13333" name="Check Box 21" hidden="1">
              <a:extLst>
                <a:ext uri="{63B3BB69-23CF-44E3-9099-C40C66FF867C}">
                  <a14:compatExt spid="_x0000_s133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409575</xdr:colOff>
          <xdr:row>101</xdr:row>
          <xdr:rowOff>123825</xdr:rowOff>
        </xdr:from>
        <xdr:to>
          <xdr:col>1</xdr:col>
          <xdr:colOff>19050</xdr:colOff>
          <xdr:row>103</xdr:row>
          <xdr:rowOff>19050</xdr:rowOff>
        </xdr:to>
        <xdr:sp macro="" textlink="">
          <xdr:nvSpPr>
            <xdr:cNvPr id="13334" name="Check Box 22" hidden="1">
              <a:extLst>
                <a:ext uri="{63B3BB69-23CF-44E3-9099-C40C66FF867C}">
                  <a14:compatExt spid="_x0000_s133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257175</xdr:colOff>
          <xdr:row>101</xdr:row>
          <xdr:rowOff>133350</xdr:rowOff>
        </xdr:from>
        <xdr:to>
          <xdr:col>3</xdr:col>
          <xdr:colOff>561975</xdr:colOff>
          <xdr:row>103</xdr:row>
          <xdr:rowOff>19050</xdr:rowOff>
        </xdr:to>
        <xdr:sp macro="" textlink="">
          <xdr:nvSpPr>
            <xdr:cNvPr id="13335" name="Check Box 23" hidden="1">
              <a:extLst>
                <a:ext uri="{63B3BB69-23CF-44E3-9099-C40C66FF867C}">
                  <a14:compatExt spid="_x0000_s133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409575</xdr:colOff>
          <xdr:row>118</xdr:row>
          <xdr:rowOff>123825</xdr:rowOff>
        </xdr:from>
        <xdr:to>
          <xdr:col>1</xdr:col>
          <xdr:colOff>19050</xdr:colOff>
          <xdr:row>120</xdr:row>
          <xdr:rowOff>19050</xdr:rowOff>
        </xdr:to>
        <xdr:sp macro="" textlink="">
          <xdr:nvSpPr>
            <xdr:cNvPr id="13336" name="Check Box 24" hidden="1">
              <a:extLst>
                <a:ext uri="{63B3BB69-23CF-44E3-9099-C40C66FF867C}">
                  <a14:compatExt spid="_x0000_s133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409575</xdr:colOff>
          <xdr:row>119</xdr:row>
          <xdr:rowOff>123825</xdr:rowOff>
        </xdr:from>
        <xdr:to>
          <xdr:col>1</xdr:col>
          <xdr:colOff>19050</xdr:colOff>
          <xdr:row>121</xdr:row>
          <xdr:rowOff>19050</xdr:rowOff>
        </xdr:to>
        <xdr:sp macro="" textlink="">
          <xdr:nvSpPr>
            <xdr:cNvPr id="13337" name="Check Box 25" hidden="1">
              <a:extLst>
                <a:ext uri="{63B3BB69-23CF-44E3-9099-C40C66FF867C}">
                  <a14:compatExt spid="_x0000_s133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409575</xdr:colOff>
          <xdr:row>120</xdr:row>
          <xdr:rowOff>123825</xdr:rowOff>
        </xdr:from>
        <xdr:to>
          <xdr:col>1</xdr:col>
          <xdr:colOff>19050</xdr:colOff>
          <xdr:row>122</xdr:row>
          <xdr:rowOff>19050</xdr:rowOff>
        </xdr:to>
        <xdr:sp macro="" textlink="">
          <xdr:nvSpPr>
            <xdr:cNvPr id="13338" name="Check Box 26" hidden="1">
              <a:extLst>
                <a:ext uri="{63B3BB69-23CF-44E3-9099-C40C66FF867C}">
                  <a14:compatExt spid="_x0000_s133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409575</xdr:colOff>
          <xdr:row>121</xdr:row>
          <xdr:rowOff>123825</xdr:rowOff>
        </xdr:from>
        <xdr:to>
          <xdr:col>1</xdr:col>
          <xdr:colOff>19050</xdr:colOff>
          <xdr:row>123</xdr:row>
          <xdr:rowOff>19050</xdr:rowOff>
        </xdr:to>
        <xdr:sp macro="" textlink="">
          <xdr:nvSpPr>
            <xdr:cNvPr id="13339" name="Check Box 27" hidden="1">
              <a:extLst>
                <a:ext uri="{63B3BB69-23CF-44E3-9099-C40C66FF867C}">
                  <a14:compatExt spid="_x0000_s133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409575</xdr:colOff>
          <xdr:row>122</xdr:row>
          <xdr:rowOff>123825</xdr:rowOff>
        </xdr:from>
        <xdr:to>
          <xdr:col>1</xdr:col>
          <xdr:colOff>19050</xdr:colOff>
          <xdr:row>124</xdr:row>
          <xdr:rowOff>19050</xdr:rowOff>
        </xdr:to>
        <xdr:sp macro="" textlink="">
          <xdr:nvSpPr>
            <xdr:cNvPr id="13340" name="Check Box 28" hidden="1">
              <a:extLst>
                <a:ext uri="{63B3BB69-23CF-44E3-9099-C40C66FF867C}">
                  <a14:compatExt spid="_x0000_s133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409575</xdr:colOff>
          <xdr:row>123</xdr:row>
          <xdr:rowOff>123825</xdr:rowOff>
        </xdr:from>
        <xdr:to>
          <xdr:col>1</xdr:col>
          <xdr:colOff>19050</xdr:colOff>
          <xdr:row>125</xdr:row>
          <xdr:rowOff>19050</xdr:rowOff>
        </xdr:to>
        <xdr:sp macro="" textlink="">
          <xdr:nvSpPr>
            <xdr:cNvPr id="13341" name="Check Box 29" hidden="1">
              <a:extLst>
                <a:ext uri="{63B3BB69-23CF-44E3-9099-C40C66FF867C}">
                  <a14:compatExt spid="_x0000_s133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409575</xdr:colOff>
          <xdr:row>124</xdr:row>
          <xdr:rowOff>123825</xdr:rowOff>
        </xdr:from>
        <xdr:to>
          <xdr:col>1</xdr:col>
          <xdr:colOff>19050</xdr:colOff>
          <xdr:row>126</xdr:row>
          <xdr:rowOff>19050</xdr:rowOff>
        </xdr:to>
        <xdr:sp macro="" textlink="">
          <xdr:nvSpPr>
            <xdr:cNvPr id="13342" name="Check Box 30" hidden="1">
              <a:extLst>
                <a:ext uri="{63B3BB69-23CF-44E3-9099-C40C66FF867C}">
                  <a14:compatExt spid="_x0000_s133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409575</xdr:colOff>
          <xdr:row>125</xdr:row>
          <xdr:rowOff>123825</xdr:rowOff>
        </xdr:from>
        <xdr:to>
          <xdr:col>1</xdr:col>
          <xdr:colOff>19050</xdr:colOff>
          <xdr:row>127</xdr:row>
          <xdr:rowOff>19050</xdr:rowOff>
        </xdr:to>
        <xdr:sp macro="" textlink="">
          <xdr:nvSpPr>
            <xdr:cNvPr id="13343" name="Check Box 31" hidden="1">
              <a:extLst>
                <a:ext uri="{63B3BB69-23CF-44E3-9099-C40C66FF867C}">
                  <a14:compatExt spid="_x0000_s13343"/>
                </a:ext>
              </a:extLst>
            </xdr:cNvPr>
            <xdr:cNvSpPr/>
          </xdr:nvSpPr>
          <xdr:spPr>
            <a:xfrm>
              <a:off x="0" y="0"/>
              <a:ext cx="0" cy="0"/>
            </a:xfrm>
            <a:prstGeom prst="rect">
              <a:avLst/>
            </a:prstGeom>
          </xdr:spPr>
        </xdr:sp>
        <xdr:clientData/>
      </xdr:twoCellAnchor>
    </mc:Choice>
    <mc:Fallback/>
  </mc:AlternateContent>
  <xdr:twoCellAnchor editAs="oneCell">
    <xdr:from>
      <xdr:col>0</xdr:col>
      <xdr:colOff>0</xdr:colOff>
      <xdr:row>0</xdr:row>
      <xdr:rowOff>0</xdr:rowOff>
    </xdr:from>
    <xdr:to>
      <xdr:col>2</xdr:col>
      <xdr:colOff>419100</xdr:colOff>
      <xdr:row>3</xdr:row>
      <xdr:rowOff>66675</xdr:rowOff>
    </xdr:to>
    <xdr:pic>
      <xdr:nvPicPr>
        <xdr:cNvPr id="13426" name="Kuva 13">
          <a:extLst>
            <a:ext uri="{FF2B5EF4-FFF2-40B4-BE49-F238E27FC236}">
              <a16:creationId xmlns="" xmlns:a16="http://schemas.microsoft.com/office/drawing/2014/main" id="{00000000-0008-0000-0600-00007234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61925"/>
          <a:ext cx="1638300" cy="552450"/>
        </a:xfrm>
        <a:prstGeom prst="rect">
          <a:avLst/>
        </a:prstGeom>
        <a:noFill/>
        <a:ln w="9525">
          <a:solidFill>
            <a:srgbClr val="4F81BD"/>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142</xdr:row>
          <xdr:rowOff>133350</xdr:rowOff>
        </xdr:from>
        <xdr:to>
          <xdr:col>0</xdr:col>
          <xdr:colOff>304800</xdr:colOff>
          <xdr:row>144</xdr:row>
          <xdr:rowOff>28575</xdr:rowOff>
        </xdr:to>
        <xdr:sp macro="" textlink="">
          <xdr:nvSpPr>
            <xdr:cNvPr id="7172" name="Check Box 4" hidden="1">
              <a:extLst>
                <a:ext uri="{63B3BB69-23CF-44E3-9099-C40C66FF867C}">
                  <a14:compatExt spid="_x0000_s71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143</xdr:row>
          <xdr:rowOff>133350</xdr:rowOff>
        </xdr:from>
        <xdr:to>
          <xdr:col>0</xdr:col>
          <xdr:colOff>304800</xdr:colOff>
          <xdr:row>145</xdr:row>
          <xdr:rowOff>28575</xdr:rowOff>
        </xdr:to>
        <xdr:sp macro="" textlink="">
          <xdr:nvSpPr>
            <xdr:cNvPr id="7173" name="Check Box 5" hidden="1">
              <a:extLst>
                <a:ext uri="{63B3BB69-23CF-44E3-9099-C40C66FF867C}">
                  <a14:compatExt spid="_x0000_s71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147</xdr:row>
          <xdr:rowOff>133350</xdr:rowOff>
        </xdr:from>
        <xdr:to>
          <xdr:col>0</xdr:col>
          <xdr:colOff>323850</xdr:colOff>
          <xdr:row>149</xdr:row>
          <xdr:rowOff>28575</xdr:rowOff>
        </xdr:to>
        <xdr:sp macro="" textlink="">
          <xdr:nvSpPr>
            <xdr:cNvPr id="7174" name="Check Box 6" hidden="1">
              <a:extLst>
                <a:ext uri="{63B3BB69-23CF-44E3-9099-C40C66FF867C}">
                  <a14:compatExt spid="_x0000_s71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145</xdr:row>
          <xdr:rowOff>133350</xdr:rowOff>
        </xdr:from>
        <xdr:to>
          <xdr:col>0</xdr:col>
          <xdr:colOff>304800</xdr:colOff>
          <xdr:row>147</xdr:row>
          <xdr:rowOff>28575</xdr:rowOff>
        </xdr:to>
        <xdr:sp macro="" textlink="">
          <xdr:nvSpPr>
            <xdr:cNvPr id="7175" name="Check Box 7" hidden="1">
              <a:extLst>
                <a:ext uri="{63B3BB69-23CF-44E3-9099-C40C66FF867C}">
                  <a14:compatExt spid="_x0000_s71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148</xdr:row>
          <xdr:rowOff>133350</xdr:rowOff>
        </xdr:from>
        <xdr:to>
          <xdr:col>0</xdr:col>
          <xdr:colOff>323850</xdr:colOff>
          <xdr:row>150</xdr:row>
          <xdr:rowOff>28575</xdr:rowOff>
        </xdr:to>
        <xdr:sp macro="" textlink="">
          <xdr:nvSpPr>
            <xdr:cNvPr id="7176" name="Check Box 8" hidden="1">
              <a:extLst>
                <a:ext uri="{63B3BB69-23CF-44E3-9099-C40C66FF867C}">
                  <a14:compatExt spid="_x0000_s71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152</xdr:row>
          <xdr:rowOff>133350</xdr:rowOff>
        </xdr:from>
        <xdr:to>
          <xdr:col>0</xdr:col>
          <xdr:colOff>323850</xdr:colOff>
          <xdr:row>154</xdr:row>
          <xdr:rowOff>28575</xdr:rowOff>
        </xdr:to>
        <xdr:sp macro="" textlink="">
          <xdr:nvSpPr>
            <xdr:cNvPr id="7177" name="Check Box 9" hidden="1">
              <a:extLst>
                <a:ext uri="{63B3BB69-23CF-44E3-9099-C40C66FF867C}">
                  <a14:compatExt spid="_x0000_s71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151</xdr:row>
          <xdr:rowOff>133350</xdr:rowOff>
        </xdr:from>
        <xdr:to>
          <xdr:col>0</xdr:col>
          <xdr:colOff>323850</xdr:colOff>
          <xdr:row>153</xdr:row>
          <xdr:rowOff>28575</xdr:rowOff>
        </xdr:to>
        <xdr:sp macro="" textlink="">
          <xdr:nvSpPr>
            <xdr:cNvPr id="7178" name="Check Box 10" hidden="1">
              <a:extLst>
                <a:ext uri="{63B3BB69-23CF-44E3-9099-C40C66FF867C}">
                  <a14:compatExt spid="_x0000_s71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144</xdr:row>
          <xdr:rowOff>123825</xdr:rowOff>
        </xdr:from>
        <xdr:to>
          <xdr:col>0</xdr:col>
          <xdr:colOff>323850</xdr:colOff>
          <xdr:row>146</xdr:row>
          <xdr:rowOff>19050</xdr:rowOff>
        </xdr:to>
        <xdr:sp macro="" textlink="">
          <xdr:nvSpPr>
            <xdr:cNvPr id="7179" name="Check Box 11" hidden="1">
              <a:extLst>
                <a:ext uri="{63B3BB69-23CF-44E3-9099-C40C66FF867C}">
                  <a14:compatExt spid="_x0000_s71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150</xdr:row>
          <xdr:rowOff>133350</xdr:rowOff>
        </xdr:from>
        <xdr:to>
          <xdr:col>0</xdr:col>
          <xdr:colOff>323850</xdr:colOff>
          <xdr:row>152</xdr:row>
          <xdr:rowOff>28575</xdr:rowOff>
        </xdr:to>
        <xdr:sp macro="" textlink="">
          <xdr:nvSpPr>
            <xdr:cNvPr id="7180" name="Check Box 12" hidden="1">
              <a:extLst>
                <a:ext uri="{63B3BB69-23CF-44E3-9099-C40C66FF867C}">
                  <a14:compatExt spid="_x0000_s7180"/>
                </a:ext>
              </a:extLst>
            </xdr:cNvPr>
            <xdr:cNvSpPr/>
          </xdr:nvSpPr>
          <xdr:spPr>
            <a:xfrm>
              <a:off x="0" y="0"/>
              <a:ext cx="0" cy="0"/>
            </a:xfrm>
            <a:prstGeom prst="rect">
              <a:avLst/>
            </a:prstGeom>
          </xdr:spPr>
        </xdr:sp>
        <xdr:clientData/>
      </xdr:twoCellAnchor>
    </mc:Choice>
    <mc:Fallback/>
  </mc:AlternateContent>
  <xdr:twoCellAnchor editAs="oneCell">
    <xdr:from>
      <xdr:col>0</xdr:col>
      <xdr:colOff>0</xdr:colOff>
      <xdr:row>0</xdr:row>
      <xdr:rowOff>0</xdr:rowOff>
    </xdr:from>
    <xdr:to>
      <xdr:col>0</xdr:col>
      <xdr:colOff>1638300</xdr:colOff>
      <xdr:row>3</xdr:row>
      <xdr:rowOff>78398</xdr:rowOff>
    </xdr:to>
    <xdr:pic>
      <xdr:nvPicPr>
        <xdr:cNvPr id="7311" name="Kuva 13">
          <a:extLst>
            <a:ext uri="{FF2B5EF4-FFF2-40B4-BE49-F238E27FC236}">
              <a16:creationId xmlns="" xmlns:a16="http://schemas.microsoft.com/office/drawing/2014/main" id="{00000000-0008-0000-0700-00008F1C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61925"/>
          <a:ext cx="1638300" cy="561975"/>
        </a:xfrm>
        <a:prstGeom prst="rect">
          <a:avLst/>
        </a:prstGeom>
        <a:noFill/>
        <a:ln w="9525">
          <a:solidFill>
            <a:srgbClr val="4F81BD"/>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1619250</xdr:colOff>
      <xdr:row>3</xdr:row>
      <xdr:rowOff>114300</xdr:rowOff>
    </xdr:to>
    <xdr:pic>
      <xdr:nvPicPr>
        <xdr:cNvPr id="16434" name="Kuva 2">
          <a:extLst>
            <a:ext uri="{FF2B5EF4-FFF2-40B4-BE49-F238E27FC236}">
              <a16:creationId xmlns="" xmlns:a16="http://schemas.microsoft.com/office/drawing/2014/main" id="{00000000-0008-0000-0800-0000324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975" y="0"/>
          <a:ext cx="161925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295275</xdr:colOff>
      <xdr:row>3</xdr:row>
      <xdr:rowOff>114300</xdr:rowOff>
    </xdr:to>
    <xdr:pic>
      <xdr:nvPicPr>
        <xdr:cNvPr id="17457" name="Kuva 2">
          <a:extLst>
            <a:ext uri="{FF2B5EF4-FFF2-40B4-BE49-F238E27FC236}">
              <a16:creationId xmlns="" xmlns:a16="http://schemas.microsoft.com/office/drawing/2014/main" id="{00000000-0008-0000-0900-00003144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350" y="0"/>
          <a:ext cx="161925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EUSA">
      <a:dk1>
        <a:sysClr val="windowText" lastClr="000000"/>
      </a:dk1>
      <a:lt1>
        <a:srgbClr val="FFFFFF"/>
      </a:lt1>
      <a:dk2>
        <a:srgbClr val="003399"/>
      </a:dk2>
      <a:lt2>
        <a:srgbClr val="FFFFFF"/>
      </a:lt2>
      <a:accent1>
        <a:srgbClr val="3398CC"/>
      </a:accent1>
      <a:accent2>
        <a:srgbClr val="99CBE5"/>
      </a:accent2>
      <a:accent3>
        <a:srgbClr val="CAE4F2"/>
      </a:accent3>
      <a:accent4>
        <a:srgbClr val="E5F2F8"/>
      </a:accent4>
      <a:accent5>
        <a:srgbClr val="BBBBBB"/>
      </a:accent5>
      <a:accent6>
        <a:srgbClr val="D52A2D"/>
      </a:accent6>
      <a:hlink>
        <a:srgbClr val="000000"/>
      </a:hlink>
      <a:folHlink>
        <a:srgbClr val="00000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3.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5.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6.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7.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8.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9.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0.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1.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4.xml"/><Relationship Id="rId3" Type="http://schemas.openxmlformats.org/officeDocument/2006/relationships/drawing" Target="../drawings/drawing2.xml"/><Relationship Id="rId7" Type="http://schemas.openxmlformats.org/officeDocument/2006/relationships/ctrlProp" Target="../ctrlProps/ctrlProp3.xml"/><Relationship Id="rId12" Type="http://schemas.openxmlformats.org/officeDocument/2006/relationships/ctrlProp" Target="../ctrlProps/ctrlProp8.xml"/><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 Id="rId6" Type="http://schemas.openxmlformats.org/officeDocument/2006/relationships/ctrlProp" Target="../ctrlProps/ctrlProp2.xml"/><Relationship Id="rId11" Type="http://schemas.openxmlformats.org/officeDocument/2006/relationships/ctrlProp" Target="../ctrlProps/ctrlProp7.xml"/><Relationship Id="rId5" Type="http://schemas.openxmlformats.org/officeDocument/2006/relationships/ctrlProp" Target="../ctrlProps/ctrlProp1.xml"/><Relationship Id="rId10" Type="http://schemas.openxmlformats.org/officeDocument/2006/relationships/ctrlProp" Target="../ctrlProps/ctrlProp6.xml"/><Relationship Id="rId4" Type="http://schemas.openxmlformats.org/officeDocument/2006/relationships/vmlDrawing" Target="../drawings/vmlDrawing1.vml"/><Relationship Id="rId9" Type="http://schemas.openxmlformats.org/officeDocument/2006/relationships/ctrlProp" Target="../ctrlProps/ctrlProp5.xm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3.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4.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5.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6.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7.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8.bin"/></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26.xml"/><Relationship Id="rId1" Type="http://schemas.openxmlformats.org/officeDocument/2006/relationships/printerSettings" Target="../printerSettings/printerSettings29.bin"/><Relationship Id="rId5" Type="http://schemas.openxmlformats.org/officeDocument/2006/relationships/ctrlProp" Target="../ctrlProps/ctrlProp53.xml"/><Relationship Id="rId4" Type="http://schemas.openxmlformats.org/officeDocument/2006/relationships/ctrlProp" Target="../ctrlProps/ctrlProp52.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30.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28.xml"/><Relationship Id="rId1" Type="http://schemas.openxmlformats.org/officeDocument/2006/relationships/printerSettings" Target="../printerSettings/printerSettings31.bin"/><Relationship Id="rId5" Type="http://schemas.openxmlformats.org/officeDocument/2006/relationships/ctrlProp" Target="../ctrlProps/ctrlProp55.xml"/><Relationship Id="rId4" Type="http://schemas.openxmlformats.org/officeDocument/2006/relationships/ctrlProp" Target="../ctrlProps/ctrlProp54.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2.bin"/></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12.xml"/><Relationship Id="rId3" Type="http://schemas.openxmlformats.org/officeDocument/2006/relationships/drawing" Target="../drawings/drawing3.xml"/><Relationship Id="rId7" Type="http://schemas.openxmlformats.org/officeDocument/2006/relationships/ctrlProp" Target="../ctrlProps/ctrlProp11.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 Id="rId6" Type="http://schemas.openxmlformats.org/officeDocument/2006/relationships/ctrlProp" Target="../ctrlProps/ctrlProp10.xml"/><Relationship Id="rId5" Type="http://schemas.openxmlformats.org/officeDocument/2006/relationships/ctrlProp" Target="../ctrlProps/ctrlProp9.xml"/><Relationship Id="rId4" Type="http://schemas.openxmlformats.org/officeDocument/2006/relationships/vmlDrawing" Target="../drawings/vmlDrawing2.v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3.bin"/></Relationships>
</file>

<file path=xl/worksheets/_rels/sheet31.xml.rels><?xml version="1.0" encoding="UTF-8" standalone="yes"?>
<Relationships xmlns="http://schemas.openxmlformats.org/package/2006/relationships"><Relationship Id="rId8" Type="http://schemas.openxmlformats.org/officeDocument/2006/relationships/ctrlProp" Target="../ctrlProps/ctrlProp60.xml"/><Relationship Id="rId13" Type="http://schemas.openxmlformats.org/officeDocument/2006/relationships/ctrlProp" Target="../ctrlProps/ctrlProp65.xml"/><Relationship Id="rId18" Type="http://schemas.openxmlformats.org/officeDocument/2006/relationships/ctrlProp" Target="../ctrlProps/ctrlProp70.xml"/><Relationship Id="rId26" Type="http://schemas.openxmlformats.org/officeDocument/2006/relationships/ctrlProp" Target="../ctrlProps/ctrlProp78.xml"/><Relationship Id="rId3" Type="http://schemas.openxmlformats.org/officeDocument/2006/relationships/vmlDrawing" Target="../drawings/vmlDrawing7.vml"/><Relationship Id="rId21" Type="http://schemas.openxmlformats.org/officeDocument/2006/relationships/ctrlProp" Target="../ctrlProps/ctrlProp73.xml"/><Relationship Id="rId7" Type="http://schemas.openxmlformats.org/officeDocument/2006/relationships/ctrlProp" Target="../ctrlProps/ctrlProp59.xml"/><Relationship Id="rId12" Type="http://schemas.openxmlformats.org/officeDocument/2006/relationships/ctrlProp" Target="../ctrlProps/ctrlProp64.xml"/><Relationship Id="rId17" Type="http://schemas.openxmlformats.org/officeDocument/2006/relationships/ctrlProp" Target="../ctrlProps/ctrlProp69.xml"/><Relationship Id="rId25" Type="http://schemas.openxmlformats.org/officeDocument/2006/relationships/ctrlProp" Target="../ctrlProps/ctrlProp77.xml"/><Relationship Id="rId33" Type="http://schemas.openxmlformats.org/officeDocument/2006/relationships/ctrlProp" Target="../ctrlProps/ctrlProp85.xml"/><Relationship Id="rId2" Type="http://schemas.openxmlformats.org/officeDocument/2006/relationships/drawing" Target="../drawings/drawing31.xml"/><Relationship Id="rId16" Type="http://schemas.openxmlformats.org/officeDocument/2006/relationships/ctrlProp" Target="../ctrlProps/ctrlProp68.xml"/><Relationship Id="rId20" Type="http://schemas.openxmlformats.org/officeDocument/2006/relationships/ctrlProp" Target="../ctrlProps/ctrlProp72.xml"/><Relationship Id="rId29" Type="http://schemas.openxmlformats.org/officeDocument/2006/relationships/ctrlProp" Target="../ctrlProps/ctrlProp81.xml"/><Relationship Id="rId1" Type="http://schemas.openxmlformats.org/officeDocument/2006/relationships/printerSettings" Target="../printerSettings/printerSettings34.bin"/><Relationship Id="rId6" Type="http://schemas.openxmlformats.org/officeDocument/2006/relationships/ctrlProp" Target="../ctrlProps/ctrlProp58.xml"/><Relationship Id="rId11" Type="http://schemas.openxmlformats.org/officeDocument/2006/relationships/ctrlProp" Target="../ctrlProps/ctrlProp63.xml"/><Relationship Id="rId24" Type="http://schemas.openxmlformats.org/officeDocument/2006/relationships/ctrlProp" Target="../ctrlProps/ctrlProp76.xml"/><Relationship Id="rId32" Type="http://schemas.openxmlformats.org/officeDocument/2006/relationships/ctrlProp" Target="../ctrlProps/ctrlProp84.xml"/><Relationship Id="rId5" Type="http://schemas.openxmlformats.org/officeDocument/2006/relationships/ctrlProp" Target="../ctrlProps/ctrlProp57.xml"/><Relationship Id="rId15" Type="http://schemas.openxmlformats.org/officeDocument/2006/relationships/ctrlProp" Target="../ctrlProps/ctrlProp67.xml"/><Relationship Id="rId23" Type="http://schemas.openxmlformats.org/officeDocument/2006/relationships/ctrlProp" Target="../ctrlProps/ctrlProp75.xml"/><Relationship Id="rId28" Type="http://schemas.openxmlformats.org/officeDocument/2006/relationships/ctrlProp" Target="../ctrlProps/ctrlProp80.xml"/><Relationship Id="rId10" Type="http://schemas.openxmlformats.org/officeDocument/2006/relationships/ctrlProp" Target="../ctrlProps/ctrlProp62.xml"/><Relationship Id="rId19" Type="http://schemas.openxmlformats.org/officeDocument/2006/relationships/ctrlProp" Target="../ctrlProps/ctrlProp71.xml"/><Relationship Id="rId31" Type="http://schemas.openxmlformats.org/officeDocument/2006/relationships/ctrlProp" Target="../ctrlProps/ctrlProp83.xml"/><Relationship Id="rId4" Type="http://schemas.openxmlformats.org/officeDocument/2006/relationships/ctrlProp" Target="../ctrlProps/ctrlProp56.xml"/><Relationship Id="rId9" Type="http://schemas.openxmlformats.org/officeDocument/2006/relationships/ctrlProp" Target="../ctrlProps/ctrlProp61.xml"/><Relationship Id="rId14" Type="http://schemas.openxmlformats.org/officeDocument/2006/relationships/ctrlProp" Target="../ctrlProps/ctrlProp66.xml"/><Relationship Id="rId22" Type="http://schemas.openxmlformats.org/officeDocument/2006/relationships/ctrlProp" Target="../ctrlProps/ctrlProp74.xml"/><Relationship Id="rId27" Type="http://schemas.openxmlformats.org/officeDocument/2006/relationships/ctrlProp" Target="../ctrlProps/ctrlProp79.xml"/><Relationship Id="rId30" Type="http://schemas.openxmlformats.org/officeDocument/2006/relationships/ctrlProp" Target="../ctrlProps/ctrlProp82.xml"/></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5.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6.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7.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8.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9.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40.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41.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4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3.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4.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5.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6.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7.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8.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9.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50.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51.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52.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50.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50.xml"/><Relationship Id="rId1" Type="http://schemas.openxmlformats.org/officeDocument/2006/relationships/printerSettings" Target="../printerSettings/printerSettings53.bin"/><Relationship Id="rId4" Type="http://schemas.openxmlformats.org/officeDocument/2006/relationships/ctrlProp" Target="../ctrlProps/ctrlProp86.xml"/></Relationships>
</file>

<file path=xl/worksheets/_rels/sheet51.xml.rels><?xml version="1.0" encoding="UTF-8" standalone="yes"?>
<Relationships xmlns="http://schemas.openxmlformats.org/package/2006/relationships"><Relationship Id="rId8" Type="http://schemas.openxmlformats.org/officeDocument/2006/relationships/ctrlProp" Target="../ctrlProps/ctrlProp91.xml"/><Relationship Id="rId3" Type="http://schemas.openxmlformats.org/officeDocument/2006/relationships/vmlDrawing" Target="../drawings/vmlDrawing9.vml"/><Relationship Id="rId7" Type="http://schemas.openxmlformats.org/officeDocument/2006/relationships/ctrlProp" Target="../ctrlProps/ctrlProp90.xml"/><Relationship Id="rId12" Type="http://schemas.openxmlformats.org/officeDocument/2006/relationships/ctrlProp" Target="../ctrlProps/ctrlProp95.xml"/><Relationship Id="rId2" Type="http://schemas.openxmlformats.org/officeDocument/2006/relationships/drawing" Target="../drawings/drawing51.xml"/><Relationship Id="rId1" Type="http://schemas.openxmlformats.org/officeDocument/2006/relationships/printerSettings" Target="../printerSettings/printerSettings54.bin"/><Relationship Id="rId6" Type="http://schemas.openxmlformats.org/officeDocument/2006/relationships/ctrlProp" Target="../ctrlProps/ctrlProp89.xml"/><Relationship Id="rId11" Type="http://schemas.openxmlformats.org/officeDocument/2006/relationships/ctrlProp" Target="../ctrlProps/ctrlProp94.xml"/><Relationship Id="rId5" Type="http://schemas.openxmlformats.org/officeDocument/2006/relationships/ctrlProp" Target="../ctrlProps/ctrlProp88.xml"/><Relationship Id="rId10" Type="http://schemas.openxmlformats.org/officeDocument/2006/relationships/ctrlProp" Target="../ctrlProps/ctrlProp93.xml"/><Relationship Id="rId4" Type="http://schemas.openxmlformats.org/officeDocument/2006/relationships/ctrlProp" Target="../ctrlProps/ctrlProp87.xml"/><Relationship Id="rId9" Type="http://schemas.openxmlformats.org/officeDocument/2006/relationships/ctrlProp" Target="../ctrlProps/ctrlProp92.xml"/></Relationships>
</file>

<file path=xl/worksheets/_rels/sheet6.xml.rels><?xml version="1.0" encoding="UTF-8" standalone="yes"?>
<Relationships xmlns="http://schemas.openxmlformats.org/package/2006/relationships"><Relationship Id="rId8" Type="http://schemas.openxmlformats.org/officeDocument/2006/relationships/ctrlProp" Target="../ctrlProps/ctrlProp17.xml"/><Relationship Id="rId13" Type="http://schemas.openxmlformats.org/officeDocument/2006/relationships/ctrlProp" Target="../ctrlProps/ctrlProp22.xml"/><Relationship Id="rId18" Type="http://schemas.openxmlformats.org/officeDocument/2006/relationships/ctrlProp" Target="../ctrlProps/ctrlProp27.xml"/><Relationship Id="rId26" Type="http://schemas.openxmlformats.org/officeDocument/2006/relationships/ctrlProp" Target="../ctrlProps/ctrlProp35.xml"/><Relationship Id="rId3" Type="http://schemas.openxmlformats.org/officeDocument/2006/relationships/vmlDrawing" Target="../drawings/vmlDrawing3.vml"/><Relationship Id="rId21" Type="http://schemas.openxmlformats.org/officeDocument/2006/relationships/ctrlProp" Target="../ctrlProps/ctrlProp30.xml"/><Relationship Id="rId7" Type="http://schemas.openxmlformats.org/officeDocument/2006/relationships/ctrlProp" Target="../ctrlProps/ctrlProp16.xml"/><Relationship Id="rId12" Type="http://schemas.openxmlformats.org/officeDocument/2006/relationships/ctrlProp" Target="../ctrlProps/ctrlProp21.xml"/><Relationship Id="rId17" Type="http://schemas.openxmlformats.org/officeDocument/2006/relationships/ctrlProp" Target="../ctrlProps/ctrlProp26.xml"/><Relationship Id="rId25" Type="http://schemas.openxmlformats.org/officeDocument/2006/relationships/ctrlProp" Target="../ctrlProps/ctrlProp34.xml"/><Relationship Id="rId33" Type="http://schemas.openxmlformats.org/officeDocument/2006/relationships/ctrlProp" Target="../ctrlProps/ctrlProp42.xml"/><Relationship Id="rId2" Type="http://schemas.openxmlformats.org/officeDocument/2006/relationships/drawing" Target="../drawings/drawing6.xml"/><Relationship Id="rId16" Type="http://schemas.openxmlformats.org/officeDocument/2006/relationships/ctrlProp" Target="../ctrlProps/ctrlProp25.xml"/><Relationship Id="rId20" Type="http://schemas.openxmlformats.org/officeDocument/2006/relationships/ctrlProp" Target="../ctrlProps/ctrlProp29.xml"/><Relationship Id="rId29" Type="http://schemas.openxmlformats.org/officeDocument/2006/relationships/ctrlProp" Target="../ctrlProps/ctrlProp38.xml"/><Relationship Id="rId1" Type="http://schemas.openxmlformats.org/officeDocument/2006/relationships/printerSettings" Target="../printerSettings/printerSettings8.bin"/><Relationship Id="rId6" Type="http://schemas.openxmlformats.org/officeDocument/2006/relationships/ctrlProp" Target="../ctrlProps/ctrlProp15.xml"/><Relationship Id="rId11" Type="http://schemas.openxmlformats.org/officeDocument/2006/relationships/ctrlProp" Target="../ctrlProps/ctrlProp20.xml"/><Relationship Id="rId24" Type="http://schemas.openxmlformats.org/officeDocument/2006/relationships/ctrlProp" Target="../ctrlProps/ctrlProp33.xml"/><Relationship Id="rId32" Type="http://schemas.openxmlformats.org/officeDocument/2006/relationships/ctrlProp" Target="../ctrlProps/ctrlProp41.xml"/><Relationship Id="rId5" Type="http://schemas.openxmlformats.org/officeDocument/2006/relationships/ctrlProp" Target="../ctrlProps/ctrlProp14.xml"/><Relationship Id="rId15" Type="http://schemas.openxmlformats.org/officeDocument/2006/relationships/ctrlProp" Target="../ctrlProps/ctrlProp24.xml"/><Relationship Id="rId23" Type="http://schemas.openxmlformats.org/officeDocument/2006/relationships/ctrlProp" Target="../ctrlProps/ctrlProp32.xml"/><Relationship Id="rId28" Type="http://schemas.openxmlformats.org/officeDocument/2006/relationships/ctrlProp" Target="../ctrlProps/ctrlProp37.xml"/><Relationship Id="rId10" Type="http://schemas.openxmlformats.org/officeDocument/2006/relationships/ctrlProp" Target="../ctrlProps/ctrlProp19.xml"/><Relationship Id="rId19" Type="http://schemas.openxmlformats.org/officeDocument/2006/relationships/ctrlProp" Target="../ctrlProps/ctrlProp28.xml"/><Relationship Id="rId31" Type="http://schemas.openxmlformats.org/officeDocument/2006/relationships/ctrlProp" Target="../ctrlProps/ctrlProp40.xml"/><Relationship Id="rId4" Type="http://schemas.openxmlformats.org/officeDocument/2006/relationships/ctrlProp" Target="../ctrlProps/ctrlProp13.xml"/><Relationship Id="rId9" Type="http://schemas.openxmlformats.org/officeDocument/2006/relationships/ctrlProp" Target="../ctrlProps/ctrlProp18.xml"/><Relationship Id="rId14" Type="http://schemas.openxmlformats.org/officeDocument/2006/relationships/ctrlProp" Target="../ctrlProps/ctrlProp23.xml"/><Relationship Id="rId22" Type="http://schemas.openxmlformats.org/officeDocument/2006/relationships/ctrlProp" Target="../ctrlProps/ctrlProp31.xml"/><Relationship Id="rId27" Type="http://schemas.openxmlformats.org/officeDocument/2006/relationships/ctrlProp" Target="../ctrlProps/ctrlProp36.xml"/><Relationship Id="rId30" Type="http://schemas.openxmlformats.org/officeDocument/2006/relationships/ctrlProp" Target="../ctrlProps/ctrlProp39.xml"/></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46.xml"/><Relationship Id="rId13" Type="http://schemas.openxmlformats.org/officeDocument/2006/relationships/ctrlProp" Target="../ctrlProps/ctrlProp51.xml"/><Relationship Id="rId3" Type="http://schemas.openxmlformats.org/officeDocument/2006/relationships/drawing" Target="../drawings/drawing7.xml"/><Relationship Id="rId7" Type="http://schemas.openxmlformats.org/officeDocument/2006/relationships/ctrlProp" Target="../ctrlProps/ctrlProp45.xml"/><Relationship Id="rId12" Type="http://schemas.openxmlformats.org/officeDocument/2006/relationships/ctrlProp" Target="../ctrlProps/ctrlProp50.x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6" Type="http://schemas.openxmlformats.org/officeDocument/2006/relationships/ctrlProp" Target="../ctrlProps/ctrlProp44.xml"/><Relationship Id="rId11" Type="http://schemas.openxmlformats.org/officeDocument/2006/relationships/ctrlProp" Target="../ctrlProps/ctrlProp49.xml"/><Relationship Id="rId5" Type="http://schemas.openxmlformats.org/officeDocument/2006/relationships/ctrlProp" Target="../ctrlProps/ctrlProp43.xml"/><Relationship Id="rId10" Type="http://schemas.openxmlformats.org/officeDocument/2006/relationships/ctrlProp" Target="../ctrlProps/ctrlProp48.xml"/><Relationship Id="rId4" Type="http://schemas.openxmlformats.org/officeDocument/2006/relationships/vmlDrawing" Target="../drawings/vmlDrawing4.vml"/><Relationship Id="rId9" Type="http://schemas.openxmlformats.org/officeDocument/2006/relationships/ctrlProp" Target="../ctrlProps/ctrlProp47.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pageSetUpPr fitToPage="1"/>
  </sheetPr>
  <dimension ref="A1:N48"/>
  <sheetViews>
    <sheetView showGridLines="0" tabSelected="1" zoomScaleNormal="100" workbookViewId="0">
      <selection activeCell="B22" sqref="B22"/>
    </sheetView>
  </sheetViews>
  <sheetFormatPr defaultRowHeight="12.75" x14ac:dyDescent="0.2"/>
  <cols>
    <col min="1" max="1" width="4" style="339" customWidth="1"/>
    <col min="2" max="2" width="19.85546875" style="339" bestFit="1" customWidth="1"/>
    <col min="3" max="3" width="4.85546875" style="339" customWidth="1"/>
    <col min="4" max="4" width="9.140625" style="339" customWidth="1"/>
    <col min="5" max="5" width="9.140625" style="339"/>
    <col min="6" max="7" width="9.140625" style="339" customWidth="1"/>
    <col min="8" max="8" width="9.140625" style="339"/>
    <col min="9" max="9" width="9.140625" style="339" customWidth="1"/>
    <col min="10" max="10" width="10.28515625" style="339" customWidth="1"/>
    <col min="11" max="11" width="9.7109375" style="339" customWidth="1"/>
    <col min="12" max="16384" width="9.140625" style="339"/>
  </cols>
  <sheetData>
    <row r="1" spans="1:10" x14ac:dyDescent="0.2">
      <c r="A1" s="342"/>
      <c r="B1" s="340"/>
      <c r="C1" s="340"/>
      <c r="D1" s="340"/>
      <c r="E1" s="340"/>
      <c r="F1" s="340"/>
      <c r="G1" s="340"/>
      <c r="H1" s="482" t="s">
        <v>551</v>
      </c>
      <c r="I1" s="482"/>
      <c r="J1" s="482"/>
    </row>
    <row r="2" spans="1:10" ht="15" customHeight="1" x14ac:dyDescent="0.2">
      <c r="A2" s="340"/>
      <c r="B2" s="340"/>
      <c r="C2" s="340"/>
      <c r="D2" s="340"/>
      <c r="E2" s="340"/>
      <c r="F2" s="340"/>
      <c r="G2" s="340"/>
      <c r="H2" s="479"/>
      <c r="I2" s="479"/>
      <c r="J2" s="340"/>
    </row>
    <row r="3" spans="1:10" ht="15" customHeight="1" x14ac:dyDescent="0.2">
      <c r="A3" s="340"/>
      <c r="B3" s="340"/>
      <c r="C3" s="340"/>
      <c r="D3" s="340"/>
      <c r="E3" s="340"/>
      <c r="F3" s="340"/>
      <c r="G3" s="340"/>
      <c r="H3" s="340"/>
      <c r="I3" s="343"/>
      <c r="J3" s="340"/>
    </row>
    <row r="4" spans="1:10" ht="23.25" customHeight="1" x14ac:dyDescent="0.25">
      <c r="A4" s="480" t="s">
        <v>206</v>
      </c>
      <c r="B4" s="480"/>
      <c r="C4" s="480"/>
      <c r="D4" s="480"/>
      <c r="E4" s="480"/>
      <c r="F4" s="480"/>
      <c r="G4" s="480"/>
      <c r="H4" s="480"/>
      <c r="I4" s="480"/>
      <c r="J4" s="480"/>
    </row>
    <row r="5" spans="1:10" x14ac:dyDescent="0.2">
      <c r="A5" s="481" t="s">
        <v>542</v>
      </c>
      <c r="B5" s="481"/>
      <c r="C5" s="481"/>
      <c r="D5" s="481"/>
      <c r="E5" s="481"/>
      <c r="F5" s="481"/>
      <c r="G5" s="481"/>
      <c r="H5" s="481"/>
      <c r="I5" s="481"/>
      <c r="J5" s="481"/>
    </row>
    <row r="6" spans="1:10" x14ac:dyDescent="0.2">
      <c r="A6" s="340"/>
      <c r="B6" s="344"/>
      <c r="C6" s="482"/>
      <c r="D6" s="482"/>
      <c r="E6" s="345"/>
      <c r="F6" s="346"/>
      <c r="G6" s="345"/>
      <c r="H6" s="344"/>
      <c r="I6" s="344"/>
      <c r="J6" s="344"/>
    </row>
    <row r="7" spans="1:10" x14ac:dyDescent="0.2">
      <c r="A7" s="347" t="s">
        <v>364</v>
      </c>
      <c r="B7" s="340"/>
      <c r="C7" s="340"/>
      <c r="D7" s="340"/>
      <c r="E7" s="340"/>
      <c r="F7" s="340"/>
      <c r="G7" s="340"/>
      <c r="H7" s="340"/>
      <c r="I7" s="340"/>
      <c r="J7" s="340"/>
    </row>
    <row r="8" spans="1:10" x14ac:dyDescent="0.2">
      <c r="A8" s="340" t="s">
        <v>207</v>
      </c>
      <c r="B8" s="340"/>
      <c r="C8" s="340"/>
      <c r="D8" s="340"/>
      <c r="E8" s="340"/>
      <c r="F8" s="340"/>
      <c r="G8" s="340"/>
      <c r="H8" s="340"/>
      <c r="I8" s="340"/>
      <c r="J8" s="340"/>
    </row>
    <row r="9" spans="1:10" x14ac:dyDescent="0.2">
      <c r="A9" s="347" t="s">
        <v>337</v>
      </c>
      <c r="B9" s="340"/>
      <c r="C9" s="340"/>
      <c r="D9" s="340"/>
      <c r="E9" s="340"/>
      <c r="F9" s="340"/>
      <c r="G9" s="340"/>
      <c r="H9" s="340"/>
      <c r="I9" s="340"/>
      <c r="J9" s="340"/>
    </row>
    <row r="10" spans="1:10" x14ac:dyDescent="0.2">
      <c r="A10" s="340"/>
      <c r="B10" s="340"/>
      <c r="C10" s="340"/>
      <c r="D10" s="340"/>
      <c r="E10" s="340"/>
      <c r="F10" s="340"/>
      <c r="G10" s="340"/>
      <c r="H10" s="340"/>
      <c r="I10" s="340"/>
      <c r="J10" s="340"/>
    </row>
    <row r="11" spans="1:10" x14ac:dyDescent="0.2">
      <c r="A11" s="340" t="s">
        <v>208</v>
      </c>
      <c r="B11" s="340"/>
      <c r="C11" s="340"/>
      <c r="D11" s="340"/>
      <c r="E11" s="340"/>
      <c r="F11" s="340"/>
      <c r="G11" s="340"/>
      <c r="H11" s="340"/>
      <c r="I11" s="340"/>
      <c r="J11" s="340"/>
    </row>
    <row r="12" spans="1:10" x14ac:dyDescent="0.2">
      <c r="A12" s="347" t="s">
        <v>338</v>
      </c>
      <c r="B12" s="340"/>
      <c r="C12" s="340"/>
      <c r="D12" s="340"/>
      <c r="E12" s="340"/>
      <c r="F12" s="340"/>
      <c r="G12" s="340"/>
      <c r="H12" s="340"/>
      <c r="I12" s="340"/>
      <c r="J12" s="340"/>
    </row>
    <row r="13" spans="1:10" x14ac:dyDescent="0.2">
      <c r="A13" s="347" t="s">
        <v>339</v>
      </c>
      <c r="B13" s="340"/>
      <c r="C13" s="340"/>
      <c r="D13" s="340"/>
      <c r="E13" s="340"/>
      <c r="F13" s="340"/>
      <c r="G13" s="340"/>
      <c r="H13" s="340"/>
      <c r="I13" s="340"/>
      <c r="J13" s="340"/>
    </row>
    <row r="14" spans="1:10" x14ac:dyDescent="0.2">
      <c r="A14" s="347" t="s">
        <v>340</v>
      </c>
      <c r="B14" s="340"/>
      <c r="C14" s="340"/>
      <c r="D14" s="340"/>
      <c r="E14" s="340"/>
      <c r="F14" s="340"/>
      <c r="G14" s="340"/>
      <c r="H14" s="340"/>
      <c r="I14" s="340"/>
      <c r="J14" s="340"/>
    </row>
    <row r="15" spans="1:10" x14ac:dyDescent="0.2">
      <c r="A15" s="347" t="s">
        <v>341</v>
      </c>
      <c r="B15" s="340"/>
      <c r="C15" s="340"/>
      <c r="D15" s="340"/>
      <c r="E15" s="340"/>
      <c r="F15" s="340"/>
      <c r="G15" s="340"/>
      <c r="H15" s="340"/>
      <c r="I15" s="340"/>
      <c r="J15" s="340"/>
    </row>
    <row r="16" spans="1:10" x14ac:dyDescent="0.2">
      <c r="A16" s="340"/>
      <c r="B16" s="340"/>
      <c r="C16" s="340"/>
      <c r="D16" s="340"/>
      <c r="E16" s="340"/>
      <c r="F16" s="340"/>
      <c r="G16" s="340"/>
      <c r="H16" s="340"/>
      <c r="I16" s="340"/>
      <c r="J16" s="340"/>
    </row>
    <row r="17" spans="1:14" ht="36.75" customHeight="1" x14ac:dyDescent="0.2">
      <c r="A17" s="478" t="s">
        <v>365</v>
      </c>
      <c r="B17" s="478"/>
      <c r="C17" s="478"/>
      <c r="D17" s="478"/>
      <c r="E17" s="478"/>
      <c r="F17" s="478"/>
      <c r="G17" s="478"/>
      <c r="H17" s="478"/>
      <c r="I17" s="478"/>
      <c r="J17" s="478"/>
    </row>
    <row r="18" spans="1:14" x14ac:dyDescent="0.2">
      <c r="A18" s="340"/>
      <c r="B18" s="340"/>
      <c r="C18" s="340"/>
      <c r="D18" s="340"/>
      <c r="E18" s="340"/>
      <c r="F18" s="340"/>
      <c r="G18" s="340"/>
      <c r="H18" s="340"/>
      <c r="I18" s="340"/>
      <c r="J18" s="340"/>
    </row>
    <row r="19" spans="1:14" x14ac:dyDescent="0.2">
      <c r="A19" s="347" t="s">
        <v>363</v>
      </c>
      <c r="B19" s="340"/>
      <c r="C19" s="340"/>
      <c r="D19" s="340"/>
      <c r="E19" s="340"/>
      <c r="F19" s="340"/>
      <c r="G19" s="340"/>
      <c r="H19" s="340"/>
      <c r="I19" s="340"/>
      <c r="J19" s="340"/>
    </row>
    <row r="20" spans="1:14" x14ac:dyDescent="0.2">
      <c r="A20" s="340"/>
      <c r="B20" s="340"/>
      <c r="C20" s="340"/>
      <c r="D20" s="340"/>
      <c r="E20" s="340"/>
      <c r="F20" s="340"/>
      <c r="G20" s="340"/>
      <c r="H20" s="340"/>
      <c r="I20" s="340"/>
      <c r="J20" s="340"/>
    </row>
    <row r="21" spans="1:14" x14ac:dyDescent="0.2">
      <c r="A21" s="340"/>
      <c r="B21" s="348" t="s">
        <v>302</v>
      </c>
      <c r="C21" s="340"/>
      <c r="D21" s="340"/>
      <c r="E21" s="348" t="s">
        <v>362</v>
      </c>
      <c r="F21" s="340"/>
      <c r="G21" s="340"/>
      <c r="H21" s="340"/>
      <c r="I21" s="340"/>
      <c r="J21" s="340"/>
    </row>
    <row r="22" spans="1:14" x14ac:dyDescent="0.2">
      <c r="A22" s="340"/>
      <c r="B22" s="371" t="s">
        <v>2</v>
      </c>
      <c r="C22" s="340"/>
      <c r="D22" s="340"/>
      <c r="E22" s="371" t="s">
        <v>212</v>
      </c>
      <c r="F22" s="340"/>
      <c r="G22" s="340"/>
      <c r="H22" s="340"/>
      <c r="I22" s="340"/>
      <c r="J22" s="340"/>
    </row>
    <row r="23" spans="1:14" x14ac:dyDescent="0.2">
      <c r="A23" s="340"/>
      <c r="B23" s="371" t="s">
        <v>294</v>
      </c>
      <c r="C23" s="340"/>
      <c r="D23" s="340"/>
      <c r="E23" s="371" t="s">
        <v>342</v>
      </c>
      <c r="F23" s="340"/>
      <c r="G23" s="340"/>
      <c r="H23" s="340"/>
      <c r="I23" s="340"/>
      <c r="J23" s="340"/>
      <c r="N23" s="370"/>
    </row>
    <row r="24" spans="1:14" x14ac:dyDescent="0.2">
      <c r="A24" s="340"/>
      <c r="B24" s="371" t="s">
        <v>295</v>
      </c>
      <c r="C24" s="340"/>
      <c r="D24" s="340"/>
      <c r="E24" s="371" t="s">
        <v>366</v>
      </c>
      <c r="F24" s="443"/>
      <c r="G24" s="443"/>
      <c r="H24" s="340"/>
      <c r="I24" s="340"/>
      <c r="J24" s="340"/>
    </row>
    <row r="25" spans="1:14" x14ac:dyDescent="0.2">
      <c r="A25" s="340"/>
      <c r="B25" s="371" t="s">
        <v>296</v>
      </c>
      <c r="C25" s="340"/>
      <c r="D25" s="340"/>
      <c r="E25" s="371" t="s">
        <v>343</v>
      </c>
      <c r="F25" s="340"/>
      <c r="G25" s="340"/>
      <c r="H25" s="340"/>
      <c r="I25" s="340"/>
      <c r="J25" s="340"/>
    </row>
    <row r="26" spans="1:14" x14ac:dyDescent="0.2">
      <c r="A26" s="340"/>
      <c r="B26" s="371" t="s">
        <v>297</v>
      </c>
      <c r="C26" s="340"/>
      <c r="D26" s="340"/>
      <c r="E26" s="371" t="s">
        <v>344</v>
      </c>
      <c r="F26" s="340"/>
      <c r="G26" s="340"/>
      <c r="H26" s="340"/>
      <c r="I26" s="340"/>
      <c r="J26" s="340"/>
    </row>
    <row r="27" spans="1:14" x14ac:dyDescent="0.2">
      <c r="A27" s="340"/>
      <c r="B27" s="371" t="s">
        <v>298</v>
      </c>
      <c r="C27" s="340"/>
      <c r="D27" s="340"/>
      <c r="E27" s="371" t="s">
        <v>367</v>
      </c>
      <c r="F27" s="340"/>
      <c r="G27" s="340"/>
      <c r="H27" s="340"/>
      <c r="I27" s="340"/>
      <c r="J27" s="340"/>
    </row>
    <row r="28" spans="1:14" x14ac:dyDescent="0.2">
      <c r="A28" s="340"/>
      <c r="B28" s="371" t="s">
        <v>299</v>
      </c>
      <c r="C28" s="340"/>
      <c r="D28" s="340"/>
      <c r="E28" s="371" t="s">
        <v>368</v>
      </c>
      <c r="F28" s="340"/>
      <c r="G28" s="340"/>
      <c r="H28" s="340"/>
      <c r="I28" s="340"/>
      <c r="J28" s="340"/>
    </row>
    <row r="29" spans="1:14" x14ac:dyDescent="0.2">
      <c r="A29" s="340"/>
      <c r="B29" s="371" t="s">
        <v>300</v>
      </c>
      <c r="C29" s="340"/>
      <c r="D29" s="340"/>
      <c r="E29" s="371" t="s">
        <v>345</v>
      </c>
      <c r="F29" s="340"/>
      <c r="G29" s="340"/>
      <c r="H29" s="340"/>
      <c r="I29" s="340"/>
      <c r="J29" s="340"/>
    </row>
    <row r="30" spans="1:14" x14ac:dyDescent="0.2">
      <c r="A30" s="340"/>
      <c r="B30" s="371" t="s">
        <v>310</v>
      </c>
      <c r="C30" s="340"/>
      <c r="D30" s="340"/>
      <c r="E30" s="371" t="s">
        <v>346</v>
      </c>
      <c r="F30" s="340"/>
      <c r="G30" s="340"/>
      <c r="H30" s="340"/>
      <c r="I30" s="340"/>
      <c r="J30" s="340"/>
    </row>
    <row r="31" spans="1:14" x14ac:dyDescent="0.2">
      <c r="A31" s="340"/>
      <c r="B31" s="371" t="s">
        <v>309</v>
      </c>
      <c r="C31" s="340"/>
      <c r="D31" s="340"/>
      <c r="E31" s="371" t="s">
        <v>347</v>
      </c>
      <c r="F31" s="340"/>
      <c r="G31" s="340"/>
      <c r="H31" s="340"/>
      <c r="I31" s="340"/>
      <c r="J31" s="340"/>
    </row>
    <row r="32" spans="1:14" x14ac:dyDescent="0.2">
      <c r="A32" s="340"/>
      <c r="B32" s="371" t="s">
        <v>311</v>
      </c>
      <c r="C32" s="340"/>
      <c r="D32" s="340"/>
      <c r="E32" s="371" t="s">
        <v>348</v>
      </c>
      <c r="F32" s="340"/>
      <c r="G32" s="340"/>
      <c r="H32" s="340"/>
      <c r="I32" s="340"/>
      <c r="J32" s="340"/>
    </row>
    <row r="33" spans="1:10" x14ac:dyDescent="0.2">
      <c r="A33" s="340"/>
      <c r="B33" s="371" t="s">
        <v>312</v>
      </c>
      <c r="C33" s="340"/>
      <c r="D33" s="340"/>
      <c r="E33" s="371" t="s">
        <v>349</v>
      </c>
      <c r="F33" s="340"/>
      <c r="G33" s="340"/>
      <c r="H33" s="340"/>
      <c r="I33" s="340"/>
      <c r="J33" s="340"/>
    </row>
    <row r="34" spans="1:10" x14ac:dyDescent="0.2">
      <c r="A34" s="340"/>
      <c r="B34" s="371" t="s">
        <v>313</v>
      </c>
      <c r="C34" s="340"/>
      <c r="D34" s="340"/>
      <c r="E34" s="371" t="s">
        <v>350</v>
      </c>
      <c r="F34" s="340"/>
      <c r="G34" s="340"/>
      <c r="H34" s="340"/>
      <c r="I34" s="340"/>
      <c r="J34" s="340"/>
    </row>
    <row r="35" spans="1:10" x14ac:dyDescent="0.2">
      <c r="A35" s="340"/>
      <c r="B35" s="371" t="s">
        <v>314</v>
      </c>
      <c r="C35" s="340"/>
      <c r="D35" s="340"/>
      <c r="E35" s="371" t="s">
        <v>351</v>
      </c>
      <c r="F35" s="340"/>
      <c r="G35" s="340"/>
      <c r="H35" s="340"/>
      <c r="I35" s="340"/>
      <c r="J35" s="340"/>
    </row>
    <row r="36" spans="1:10" x14ac:dyDescent="0.2">
      <c r="A36" s="340"/>
      <c r="B36" s="371" t="s">
        <v>315</v>
      </c>
      <c r="C36" s="340"/>
      <c r="D36" s="340"/>
      <c r="E36" s="371" t="s">
        <v>352</v>
      </c>
      <c r="F36" s="340"/>
      <c r="G36" s="340"/>
      <c r="H36" s="340"/>
      <c r="I36" s="340"/>
      <c r="J36" s="340"/>
    </row>
    <row r="37" spans="1:10" x14ac:dyDescent="0.2">
      <c r="A37" s="340"/>
      <c r="B37" s="371" t="s">
        <v>316</v>
      </c>
      <c r="C37" s="340"/>
      <c r="D37" s="340"/>
      <c r="E37" s="371" t="s">
        <v>353</v>
      </c>
      <c r="F37" s="340"/>
      <c r="G37" s="340"/>
      <c r="H37" s="340"/>
      <c r="I37" s="340"/>
      <c r="J37" s="340"/>
    </row>
    <row r="38" spans="1:10" x14ac:dyDescent="0.2">
      <c r="A38" s="340"/>
      <c r="B38" s="371" t="s">
        <v>317</v>
      </c>
      <c r="C38" s="340"/>
      <c r="D38" s="340"/>
      <c r="E38" s="371" t="s">
        <v>354</v>
      </c>
      <c r="F38" s="340"/>
      <c r="G38" s="340"/>
      <c r="H38" s="340"/>
      <c r="I38" s="340"/>
      <c r="J38" s="340"/>
    </row>
    <row r="39" spans="1:10" x14ac:dyDescent="0.2">
      <c r="A39" s="340"/>
      <c r="B39" s="371" t="s">
        <v>318</v>
      </c>
      <c r="C39" s="340"/>
      <c r="D39" s="340"/>
      <c r="E39" s="371" t="s">
        <v>355</v>
      </c>
      <c r="F39" s="340"/>
      <c r="G39" s="340"/>
      <c r="H39" s="340"/>
      <c r="I39" s="340"/>
      <c r="J39" s="340"/>
    </row>
    <row r="40" spans="1:10" x14ac:dyDescent="0.2">
      <c r="A40" s="340"/>
      <c r="B40" s="371" t="s">
        <v>319</v>
      </c>
      <c r="C40" s="340"/>
      <c r="D40" s="340"/>
      <c r="E40" s="371" t="s">
        <v>356</v>
      </c>
      <c r="F40" s="340"/>
      <c r="G40" s="340"/>
      <c r="H40" s="340"/>
      <c r="I40" s="340"/>
      <c r="J40" s="340"/>
    </row>
    <row r="41" spans="1:10" x14ac:dyDescent="0.2">
      <c r="A41" s="340"/>
      <c r="B41" s="371" t="s">
        <v>320</v>
      </c>
      <c r="C41" s="340"/>
      <c r="D41" s="340"/>
      <c r="E41" s="371" t="s">
        <v>357</v>
      </c>
      <c r="F41" s="340"/>
      <c r="G41" s="340"/>
      <c r="H41" s="340"/>
      <c r="I41" s="340"/>
      <c r="J41" s="340"/>
    </row>
    <row r="42" spans="1:10" x14ac:dyDescent="0.2">
      <c r="A42" s="340"/>
      <c r="B42" s="371" t="s">
        <v>199</v>
      </c>
      <c r="C42" s="340"/>
      <c r="D42" s="340"/>
      <c r="E42" s="371" t="s">
        <v>358</v>
      </c>
      <c r="F42" s="340"/>
      <c r="G42" s="340"/>
      <c r="H42" s="340"/>
      <c r="I42" s="340"/>
      <c r="J42" s="340"/>
    </row>
    <row r="43" spans="1:10" x14ac:dyDescent="0.2">
      <c r="A43" s="340"/>
      <c r="B43" s="371" t="s">
        <v>181</v>
      </c>
      <c r="C43" s="340"/>
      <c r="D43" s="340"/>
      <c r="E43" s="371" t="s">
        <v>359</v>
      </c>
      <c r="F43" s="340"/>
      <c r="G43" s="340"/>
      <c r="H43" s="340"/>
      <c r="I43" s="340"/>
      <c r="J43" s="340"/>
    </row>
    <row r="44" spans="1:10" x14ac:dyDescent="0.2">
      <c r="A44" s="347"/>
      <c r="B44" s="371" t="s">
        <v>194</v>
      </c>
      <c r="C44" s="340"/>
      <c r="D44" s="340"/>
      <c r="E44" s="371" t="s">
        <v>360</v>
      </c>
      <c r="F44" s="340"/>
      <c r="G44" s="340"/>
      <c r="H44" s="340"/>
      <c r="I44" s="340"/>
      <c r="J44" s="340"/>
    </row>
    <row r="45" spans="1:10" x14ac:dyDescent="0.2">
      <c r="A45" s="340"/>
      <c r="B45" s="371" t="s">
        <v>301</v>
      </c>
      <c r="C45" s="340"/>
      <c r="D45" s="340"/>
      <c r="E45" s="371" t="s">
        <v>268</v>
      </c>
      <c r="F45" s="340"/>
      <c r="G45" s="340"/>
      <c r="H45" s="340"/>
      <c r="I45" s="340"/>
      <c r="J45" s="340"/>
    </row>
    <row r="46" spans="1:10" x14ac:dyDescent="0.2">
      <c r="A46" s="340"/>
      <c r="B46" s="371" t="s">
        <v>136</v>
      </c>
      <c r="C46" s="340"/>
      <c r="D46" s="340"/>
      <c r="E46" s="371" t="s">
        <v>361</v>
      </c>
      <c r="F46" s="340"/>
      <c r="G46" s="340"/>
      <c r="H46" s="340"/>
      <c r="I46" s="340"/>
      <c r="J46" s="340"/>
    </row>
    <row r="47" spans="1:10" x14ac:dyDescent="0.2">
      <c r="A47" s="340"/>
      <c r="B47" s="341"/>
      <c r="C47" s="340"/>
      <c r="D47" s="340"/>
      <c r="E47" s="340"/>
      <c r="F47" s="340"/>
      <c r="G47" s="340"/>
      <c r="H47" s="340"/>
      <c r="I47" s="340"/>
      <c r="J47" s="340"/>
    </row>
    <row r="48" spans="1:10" x14ac:dyDescent="0.2">
      <c r="A48" s="340"/>
      <c r="B48" s="341"/>
      <c r="C48" s="340"/>
      <c r="D48" s="340"/>
      <c r="E48" s="340"/>
      <c r="F48" s="340"/>
      <c r="G48" s="340"/>
      <c r="H48" s="340"/>
      <c r="I48" s="340"/>
      <c r="J48" s="340"/>
    </row>
  </sheetData>
  <sheetProtection password="EE35" sheet="1" objects="1" scenarios="1" selectLockedCells="1"/>
  <mergeCells count="6">
    <mergeCell ref="H1:J1"/>
    <mergeCell ref="A17:J17"/>
    <mergeCell ref="H2:I2"/>
    <mergeCell ref="A4:J4"/>
    <mergeCell ref="A5:J5"/>
    <mergeCell ref="C6:D6"/>
  </mergeCells>
  <hyperlinks>
    <hyperlink ref="B22" location="'Hakija'!A1" display="Hakija"/>
    <hyperlink ref="B23" location="'Hankesuunnitelma'!A1" display="Hankesuunnitelma"/>
    <hyperlink ref="B24" location="Indikaattorit!Tulostusalue" display="Indikaattorit "/>
    <hyperlink ref="B25" location="'Aikataulu'!A1" display="Aikataulu"/>
    <hyperlink ref="B26" location="'Hankinnat'!A1" display="Hankinnat"/>
    <hyperlink ref="B27" location="'Liitteet'!A1" display="Liitteet"/>
    <hyperlink ref="B28" location="'Budj perustiedot'!A1" display="Budj perustiedot"/>
    <hyperlink ref="B29" location="'Henkilöstökulut'!A1" display="Henkilöstökulut"/>
    <hyperlink ref="B30" location="'Tavoite 1 Toiminto 1'!A1" display="Tavoite 1 Toiminto 1"/>
    <hyperlink ref="B31" location="'Tavoite 1 Toiminto 2'!A1" display="Tavoite 1 Toiminto 2"/>
    <hyperlink ref="B32" location="'Tavoite 1 Toiminto 3'!A1" display="Tavoite 1 Toiminto 3"/>
    <hyperlink ref="B33" location="'Tavoite 2 Toiminto 1'!A1" display="Tavoite 2 Toiminto 1"/>
    <hyperlink ref="B34" location="'Tavoite 2 Toiminto 2'!A1" display="Tavoite 2 Toiminto 2"/>
    <hyperlink ref="B35" location="'Tavoite 2 Toiminto 3'!A1" display="Tavoite 2 Toiminto 3"/>
    <hyperlink ref="B36" location="'Tavoite 3 Toiminto 1'!A1" display="Tavoite 3 Toiminto 1"/>
    <hyperlink ref="B37" location="'Tavoite 3 Toiminto 2'!A1" display="Tavoite 3 Toiminto 2"/>
    <hyperlink ref="B38" location="'Tavoite 3 Toiminto 3'!A1" display="Tavoite 3 Toiminto 3"/>
    <hyperlink ref="B39" location="'Tavoite 4 Toiminto 1'!A1" display="Tavoite 4 Toiminto 1"/>
    <hyperlink ref="B40" location="'Tavoite 4 Toiminto 2'!A1" display="Tavoite 4 Toiminto 2"/>
    <hyperlink ref="B41" location="'Tavoite 4 Toiminto 3'!A1" display="Tavoite 4 Toiminto 3"/>
    <hyperlink ref="B42" location="'Muut kustannukset'!A1" display="Muut kustannukset"/>
    <hyperlink ref="B43" location="'Rahoitus'!A1" display="Rahoitus"/>
    <hyperlink ref="B44" location="'Yhteenveto'!A1" display="Yhteenveto"/>
    <hyperlink ref="B45" location="'Ennakot'!A1" display="Ennakot"/>
    <hyperlink ref="B46" location="'Allekirjoitus'!A1" display="Allekirjoitus"/>
    <hyperlink ref="E22" location="'Välimaksatushakemus'!A1" display="Välimaksatushakemus"/>
    <hyperlink ref="E23" location="'Hankesuunnitelma - maksatus'!A1" display="Hankesuunnitelma - maksatus"/>
    <hyperlink ref="E24" location="'Indikaattorit- maksatus'!Tulostusalue" display="Indikaattorit - maksatus"/>
    <hyperlink ref="E25" location="'Aikataulu - maksatus'!A1" display="Aikataulu - maksatus"/>
    <hyperlink ref="E26" location="'Hankinnat - maksatus'!A1" display="Hankinnat - maksatus"/>
    <hyperlink ref="E27" location="'Inventaariolistat - maksatus'!A1" display="Inventaariolistat - maksatus"/>
    <hyperlink ref="E28" location="'Talousosio perustiedot - maksat'!A1" display="Talousosio perustiedot - maksat"/>
    <hyperlink ref="E29" location="'Henkilöstökulut - maksatus'!A1" display="Henkilöstökulut - maksatus"/>
    <hyperlink ref="E30" location="'Tavoite 1 Toiminto 1 - maksatus'!A1" display="Tavoite 1 Toiminto 1 - maksatus"/>
    <hyperlink ref="E31" location="'Tavoite 1 Toiminto 2 - maksatus'!A1" display="Tavoite 1 Toiminto 2 - maksatus"/>
    <hyperlink ref="E32" location="'Tavoite 1 Toiminto 3 - maksatus'!A1" display="Tavoite 1 Toiminto 3 - maksatus"/>
    <hyperlink ref="E33" location="'Tavoite 2 Toiminto 1 - maksatus'!A1" display="Tavoite 2 Toiminto 1 - maksatus"/>
    <hyperlink ref="E34" location="'Tavoite 2 Toiminto 2 - maksatus'!A1" display="Tavoite 2 Toiminto 2 - maksatus"/>
    <hyperlink ref="E35" location="'Tavoite 2 Toiminto 3 - maksatus'!A1" display="Tavoite 2 Toiminto 3 - maksatus"/>
    <hyperlink ref="E36" location="'Tavoite 3 Toiminto 1 - maksatus'!A1" display="Tavoite 3 Toiminto 1 - maksatus"/>
    <hyperlink ref="E37" location="'Tavoite 3 Toiminto 2 - maksatus'!A1" display="Tavoite 3 Toiminto 2 - maksatus"/>
    <hyperlink ref="E38" location="'Tavoite 3 Toiminto 3 - maksatus'!A1" display="Tavoite 3 Toiminto 3 - maksatus"/>
    <hyperlink ref="E39" location="'Tavoite 4 Toiminto 1 - maksatus'!A1" display="Tavoite 4 Toiminto 1 - maksatus"/>
    <hyperlink ref="E40" location="'Tavoite 4 Toiminto 2 - maksatus'!A1" display="Tavoite 4 Toiminto 2 - maksatus"/>
    <hyperlink ref="E41" location="'Tavoite 4 Toiminto 3 - maksatus'!A1" display="Tavoite 4 Toiminto 3 - maksatus"/>
    <hyperlink ref="E42" location="'Muut kustannukset - maksatus'!A1" display="Muut kustannukset - maksatus"/>
    <hyperlink ref="E43" location="'Yhteenveto - maksatus'!A1" display="Yhteenveto - maksatus"/>
    <hyperlink ref="E44" location="'Rahoitus - maksatus'!A1" display="Rahoitus - maksatus"/>
    <hyperlink ref="E45" location="'Maksatustiedot'!A1" display="Maksatustiedot"/>
    <hyperlink ref="E46" location="'Liitteet - maksatus'!A1" display="Liitteet - maksatus"/>
    <hyperlink ref="E24:G24" location="'Indikaattorit- maksatus'!Tulostusalue" display="Indikaattorit - maksatus"/>
  </hyperlinks>
  <pageMargins left="0.39370078740157483" right="0.70866141732283472" top="0.39370078740157483" bottom="0.78740157480314965" header="0.31496062992125984" footer="0.31496062992125984"/>
  <pageSetup paperSize="9" scale="99" fitToHeight="0" orientation="portrait" verticalDpi="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3:I61"/>
  <sheetViews>
    <sheetView showGridLines="0" zoomScaleNormal="100" workbookViewId="0">
      <selection activeCell="A13" sqref="A13"/>
    </sheetView>
  </sheetViews>
  <sheetFormatPr defaultRowHeight="12.75" x14ac:dyDescent="0.2"/>
  <cols>
    <col min="1" max="1" width="19.42578125" style="154" customWidth="1"/>
    <col min="2" max="2" width="48.7109375" customWidth="1"/>
    <col min="3" max="3" width="18.85546875" style="154" customWidth="1"/>
    <col min="4" max="16384" width="9.140625" style="154"/>
  </cols>
  <sheetData>
    <row r="3" spans="1:9" x14ac:dyDescent="0.2">
      <c r="G3" s="551" t="s">
        <v>307</v>
      </c>
      <c r="H3" s="552"/>
      <c r="I3" s="553"/>
    </row>
    <row r="4" spans="1:9" customFormat="1" x14ac:dyDescent="0.2"/>
    <row r="5" spans="1:9" customFormat="1" x14ac:dyDescent="0.2">
      <c r="A5" s="309" t="str">
        <f>'Budj perustiedot'!A10</f>
        <v>Hankkeen nimi</v>
      </c>
      <c r="B5" s="297" t="str">
        <f>IF('Budj perustiedot'!B10&lt;&gt;0,'Budj perustiedot'!B10,"")</f>
        <v/>
      </c>
      <c r="C5" s="298"/>
    </row>
    <row r="6" spans="1:9" customFormat="1" ht="60.75" customHeight="1" x14ac:dyDescent="0.2">
      <c r="A6" s="625">
        <f>N_HankkeenNimi</f>
        <v>0</v>
      </c>
      <c r="B6" s="626"/>
      <c r="C6" s="627"/>
    </row>
    <row r="7" spans="1:9" x14ac:dyDescent="0.2">
      <c r="C7" s="155"/>
    </row>
    <row r="8" spans="1:9" ht="15" x14ac:dyDescent="0.25">
      <c r="A8" s="310" t="s">
        <v>310</v>
      </c>
      <c r="B8" s="311" t="s">
        <v>176</v>
      </c>
      <c r="C8" s="312">
        <f>SUM(C13:C54)</f>
        <v>0</v>
      </c>
    </row>
    <row r="9" spans="1:9" customFormat="1" x14ac:dyDescent="0.2"/>
    <row r="10" spans="1:9" customFormat="1" ht="75" customHeight="1" x14ac:dyDescent="0.2">
      <c r="A10" s="313" t="s">
        <v>177</v>
      </c>
      <c r="B10" s="645" t="str">
        <f>N_Tavoite1Toiminto1</f>
        <v>Toiminto 1</v>
      </c>
      <c r="C10" s="645"/>
    </row>
    <row r="11" spans="1:9" customFormat="1" x14ac:dyDescent="0.2">
      <c r="C11" s="156"/>
    </row>
    <row r="12" spans="1:9" customFormat="1" ht="15" x14ac:dyDescent="0.25">
      <c r="A12" s="314" t="s">
        <v>178</v>
      </c>
      <c r="B12" s="314" t="s">
        <v>179</v>
      </c>
      <c r="C12" s="305" t="s">
        <v>163</v>
      </c>
    </row>
    <row r="13" spans="1:9" customFormat="1" ht="15" x14ac:dyDescent="0.25">
      <c r="A13" s="157"/>
      <c r="B13" s="158"/>
      <c r="C13" s="159">
        <v>0</v>
      </c>
    </row>
    <row r="14" spans="1:9" customFormat="1" ht="15" x14ac:dyDescent="0.25">
      <c r="A14" s="157"/>
      <c r="B14" s="158"/>
      <c r="C14" s="159"/>
    </row>
    <row r="15" spans="1:9" customFormat="1" ht="15" x14ac:dyDescent="0.25">
      <c r="A15" s="157"/>
      <c r="B15" s="158"/>
      <c r="C15" s="159"/>
    </row>
    <row r="16" spans="1:9" ht="13.15" customHeight="1" x14ac:dyDescent="0.25">
      <c r="A16" s="157"/>
      <c r="B16" s="158"/>
      <c r="C16" s="159"/>
    </row>
    <row r="17" spans="1:3" ht="13.15" customHeight="1" x14ac:dyDescent="0.25">
      <c r="A17" s="157"/>
      <c r="B17" s="158"/>
      <c r="C17" s="159"/>
    </row>
    <row r="18" spans="1:3" ht="13.15" customHeight="1" x14ac:dyDescent="0.25">
      <c r="A18" s="157"/>
      <c r="B18" s="158"/>
      <c r="C18" s="159"/>
    </row>
    <row r="19" spans="1:3" ht="13.15" customHeight="1" x14ac:dyDescent="0.25">
      <c r="A19" s="157"/>
      <c r="B19" s="158"/>
      <c r="C19" s="159"/>
    </row>
    <row r="20" spans="1:3" ht="13.15" customHeight="1" x14ac:dyDescent="0.25">
      <c r="A20" s="157"/>
      <c r="B20" s="158"/>
      <c r="C20" s="159"/>
    </row>
    <row r="21" spans="1:3" ht="13.15" customHeight="1" x14ac:dyDescent="0.25">
      <c r="A21" s="157"/>
      <c r="B21" s="158"/>
      <c r="C21" s="159"/>
    </row>
    <row r="22" spans="1:3" ht="13.15" customHeight="1" x14ac:dyDescent="0.25">
      <c r="A22" s="157"/>
      <c r="B22" s="158"/>
      <c r="C22" s="159"/>
    </row>
    <row r="23" spans="1:3" ht="13.15" customHeight="1" x14ac:dyDescent="0.25">
      <c r="A23" s="157"/>
      <c r="B23" s="158"/>
      <c r="C23" s="159"/>
    </row>
    <row r="24" spans="1:3" ht="13.15" customHeight="1" x14ac:dyDescent="0.25">
      <c r="A24" s="157"/>
      <c r="B24" s="158"/>
      <c r="C24" s="159"/>
    </row>
    <row r="25" spans="1:3" ht="13.15" customHeight="1" x14ac:dyDescent="0.25">
      <c r="A25" s="157"/>
      <c r="B25" s="158"/>
      <c r="C25" s="159"/>
    </row>
    <row r="26" spans="1:3" ht="13.15" customHeight="1" x14ac:dyDescent="0.25">
      <c r="A26" s="157"/>
      <c r="B26" s="158"/>
      <c r="C26" s="159"/>
    </row>
    <row r="27" spans="1:3" ht="13.15" customHeight="1" x14ac:dyDescent="0.25">
      <c r="A27" s="157"/>
      <c r="B27" s="158"/>
      <c r="C27" s="159"/>
    </row>
    <row r="28" spans="1:3" ht="13.15" customHeight="1" x14ac:dyDescent="0.25">
      <c r="A28" s="157"/>
      <c r="B28" s="158"/>
      <c r="C28" s="159"/>
    </row>
    <row r="29" spans="1:3" ht="13.15" customHeight="1" x14ac:dyDescent="0.25">
      <c r="A29" s="157"/>
      <c r="B29" s="158"/>
      <c r="C29" s="159"/>
    </row>
    <row r="30" spans="1:3" ht="13.15" customHeight="1" x14ac:dyDescent="0.25">
      <c r="A30" s="157"/>
      <c r="B30" s="158"/>
      <c r="C30" s="159"/>
    </row>
    <row r="31" spans="1:3" ht="13.15" customHeight="1" x14ac:dyDescent="0.25">
      <c r="A31" s="157"/>
      <c r="B31" s="158"/>
      <c r="C31" s="159"/>
    </row>
    <row r="32" spans="1:3" ht="13.15" customHeight="1" x14ac:dyDescent="0.25">
      <c r="A32" s="157"/>
      <c r="B32" s="158"/>
      <c r="C32" s="159"/>
    </row>
    <row r="33" spans="1:3" ht="13.15" customHeight="1" x14ac:dyDescent="0.25">
      <c r="A33" s="157"/>
      <c r="B33" s="158"/>
      <c r="C33" s="159"/>
    </row>
    <row r="34" spans="1:3" ht="13.15" customHeight="1" x14ac:dyDescent="0.25">
      <c r="A34" s="157"/>
      <c r="B34" s="158"/>
      <c r="C34" s="159"/>
    </row>
    <row r="35" spans="1:3" ht="13.15" customHeight="1" x14ac:dyDescent="0.25">
      <c r="A35" s="157"/>
      <c r="B35" s="158"/>
      <c r="C35" s="159"/>
    </row>
    <row r="36" spans="1:3" ht="13.15" customHeight="1" x14ac:dyDescent="0.25">
      <c r="A36" s="157"/>
      <c r="B36" s="158"/>
      <c r="C36" s="159"/>
    </row>
    <row r="37" spans="1:3" ht="13.15" customHeight="1" x14ac:dyDescent="0.25">
      <c r="A37" s="157"/>
      <c r="B37" s="158"/>
      <c r="C37" s="159"/>
    </row>
    <row r="38" spans="1:3" ht="13.15" customHeight="1" x14ac:dyDescent="0.25">
      <c r="A38" s="157"/>
      <c r="B38" s="158"/>
      <c r="C38" s="159"/>
    </row>
    <row r="39" spans="1:3" ht="13.15" customHeight="1" x14ac:dyDescent="0.25">
      <c r="A39" s="157"/>
      <c r="B39" s="158"/>
      <c r="C39" s="159"/>
    </row>
    <row r="40" spans="1:3" ht="13.15" customHeight="1" x14ac:dyDescent="0.25">
      <c r="A40" s="157"/>
      <c r="B40" s="158"/>
      <c r="C40" s="159"/>
    </row>
    <row r="41" spans="1:3" ht="13.15" customHeight="1" x14ac:dyDescent="0.25">
      <c r="A41" s="157"/>
      <c r="B41" s="158"/>
      <c r="C41" s="159"/>
    </row>
    <row r="42" spans="1:3" ht="13.15" customHeight="1" x14ac:dyDescent="0.25">
      <c r="A42" s="157"/>
      <c r="B42" s="158"/>
      <c r="C42" s="159"/>
    </row>
    <row r="43" spans="1:3" ht="13.15" customHeight="1" x14ac:dyDescent="0.25">
      <c r="A43" s="157"/>
      <c r="B43" s="158"/>
      <c r="C43" s="159"/>
    </row>
    <row r="44" spans="1:3" ht="13.15" customHeight="1" x14ac:dyDescent="0.25">
      <c r="A44" s="157"/>
      <c r="B44" s="158"/>
      <c r="C44" s="159"/>
    </row>
    <row r="45" spans="1:3" ht="13.15" customHeight="1" x14ac:dyDescent="0.25">
      <c r="A45" s="157"/>
      <c r="B45" s="158"/>
      <c r="C45" s="159"/>
    </row>
    <row r="46" spans="1:3" ht="13.15" customHeight="1" x14ac:dyDescent="0.25">
      <c r="A46" s="157"/>
      <c r="B46" s="158"/>
      <c r="C46" s="159"/>
    </row>
    <row r="47" spans="1:3" ht="13.15" customHeight="1" x14ac:dyDescent="0.25">
      <c r="A47" s="157"/>
      <c r="B47" s="158"/>
      <c r="C47" s="159"/>
    </row>
    <row r="48" spans="1:3" ht="13.15" customHeight="1" x14ac:dyDescent="0.25">
      <c r="A48" s="157"/>
      <c r="B48" s="158"/>
      <c r="C48" s="159"/>
    </row>
    <row r="49" spans="1:3" ht="13.15" customHeight="1" x14ac:dyDescent="0.25">
      <c r="A49" s="157"/>
      <c r="B49" s="158"/>
      <c r="C49" s="159"/>
    </row>
    <row r="50" spans="1:3" ht="13.15" customHeight="1" x14ac:dyDescent="0.25">
      <c r="A50" s="157"/>
      <c r="B50" s="158"/>
      <c r="C50" s="159"/>
    </row>
    <row r="51" spans="1:3" ht="13.15" customHeight="1" x14ac:dyDescent="0.25">
      <c r="A51" s="157"/>
      <c r="B51" s="158"/>
      <c r="C51" s="159"/>
    </row>
    <row r="52" spans="1:3" ht="13.15" customHeight="1" x14ac:dyDescent="0.25">
      <c r="A52" s="157"/>
      <c r="B52" s="158"/>
      <c r="C52" s="159"/>
    </row>
    <row r="53" spans="1:3" ht="13.15" customHeight="1" x14ac:dyDescent="0.25">
      <c r="A53" s="157"/>
      <c r="B53" s="158"/>
      <c r="C53" s="159"/>
    </row>
    <row r="54" spans="1:3" ht="13.15" customHeight="1" x14ac:dyDescent="0.25">
      <c r="A54" s="157"/>
      <c r="B54" s="158"/>
      <c r="C54" s="159"/>
    </row>
    <row r="55" spans="1:3" ht="13.15" customHeight="1" x14ac:dyDescent="0.2"/>
    <row r="56" spans="1:3" ht="13.15" customHeight="1" x14ac:dyDescent="0.2"/>
    <row r="57" spans="1:3" ht="13.15" customHeight="1" x14ac:dyDescent="0.2">
      <c r="A57" s="309" t="s">
        <v>148</v>
      </c>
      <c r="B57" s="297"/>
      <c r="C57" s="298"/>
    </row>
    <row r="58" spans="1:3" x14ac:dyDescent="0.2">
      <c r="A58" s="646"/>
      <c r="B58" s="647"/>
      <c r="C58" s="648"/>
    </row>
    <row r="59" spans="1:3" x14ac:dyDescent="0.2">
      <c r="A59" s="649"/>
      <c r="B59" s="567"/>
      <c r="C59" s="650"/>
    </row>
    <row r="60" spans="1:3" x14ac:dyDescent="0.2">
      <c r="A60" s="649"/>
      <c r="B60" s="567"/>
      <c r="C60" s="650"/>
    </row>
    <row r="61" spans="1:3" x14ac:dyDescent="0.2">
      <c r="A61" s="651"/>
      <c r="B61" s="652"/>
      <c r="C61" s="653"/>
    </row>
  </sheetData>
  <sheetProtection selectLockedCells="1"/>
  <mergeCells count="4">
    <mergeCell ref="G3:I3"/>
    <mergeCell ref="B10:C10"/>
    <mergeCell ref="A6:C6"/>
    <mergeCell ref="A58:C61"/>
  </mergeCells>
  <dataValidations count="7">
    <dataValidation allowBlank="1" showInputMessage="1" showErrorMessage="1" promptTitle="OHJE" prompt="Voit halutessasi antaa lisätietoja hanketoimintojen kustannuksiin liittyen." sqref="A58"/>
    <dataValidation allowBlank="1" showInputMessage="1" showErrorMessage="1" promptTitle="OHJE" prompt="Jos tarkka kustannus ei ole tiedossa, budjetoi kustannus parhaan käytettävissä olevan arvion mukaisesti." sqref="C13"/>
    <dataValidation allowBlank="1" showInputMessage="1" showErrorMessage="1" promptTitle="OHJE" prompt="Kirjaa kustannuksen selite." sqref="B13:B54"/>
    <dataValidation allowBlank="1" showInputMessage="1" showErrorMessage="1" promptTitle="OHJE" prompt="Syötä euromäärä." sqref="C14:C54"/>
    <dataValidation type="list" allowBlank="1" showInputMessage="1" showErrorMessage="1" promptTitle="OHJE" prompt="Valitse alasvetovalikosta kustannusta määrittävä kustannuslaji. _x000a_ HUOM! Yksikkökustannuksia voi budjetoida ainoastaan kansallisessa tavoitteessa 6.1 ." sqref="A13:A54">
      <mc:AlternateContent xmlns:x12ac="http://schemas.microsoft.com/office/spreadsheetml/2011/1/ac" xmlns:mc="http://schemas.openxmlformats.org/markup-compatibility/2006">
        <mc:Choice Requires="x12ac">
          <x12ac:list>Käyttö- ja kiinteä omaisuus, Ostopalvelut,"Aineet, tarvikkeet ja muut kustannukset", Matkakustannukset (15% malli), Yksikkökustannus</x12ac:list>
        </mc:Choice>
        <mc:Fallback>
          <formula1>"Käyttö- ja kiinteä omaisuus, Ostopalvelut,Aineet, tarvikkeet ja muut kustannukset, Matkakustannukset (15% malli), Yksikkökustannus"</formula1>
        </mc:Fallback>
      </mc:AlternateContent>
    </dataValidation>
    <dataValidation allowBlank="1" showInputMessage="1" showErrorMessage="1" promptTitle="OHJE" prompt="Kirjaa tähän hakulomakkeen mukainen toiminto nro 1." sqref="C10"/>
    <dataValidation allowBlank="1" showInputMessage="1" showErrorMessage="1" promptTitle="OHJE" prompt="Kirjaa budetin toiminto-välilehdille hakemuslomakkeelle kirjaamasi toiminnot yksi kerrallaan." sqref="C11"/>
  </dataValidations>
  <hyperlinks>
    <hyperlink ref="G3:I3" location="'Aloita tästä'!A1" display="PALAA TÄSTÄ KANSISIVULLE"/>
  </hyperlinks>
  <pageMargins left="0.39370078740157483" right="0.70866141732283472" top="0.39370078740157483" bottom="0.78740157480314965" header="0.31496062992125984" footer="0.31496062992125984"/>
  <pageSetup paperSize="9" fitToHeight="0"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3:I61"/>
  <sheetViews>
    <sheetView showGridLines="0" zoomScaleNormal="100" workbookViewId="0">
      <selection activeCell="G3" sqref="G3:I3"/>
    </sheetView>
  </sheetViews>
  <sheetFormatPr defaultRowHeight="12.75" x14ac:dyDescent="0.2"/>
  <cols>
    <col min="1" max="1" width="19.42578125" style="154" customWidth="1"/>
    <col min="2" max="2" width="48.7109375" customWidth="1"/>
    <col min="3" max="3" width="18.85546875" style="154" customWidth="1"/>
    <col min="4" max="16384" width="9.140625" style="154"/>
  </cols>
  <sheetData>
    <row r="3" spans="1:9" x14ac:dyDescent="0.2">
      <c r="G3" s="551" t="s">
        <v>307</v>
      </c>
      <c r="H3" s="552"/>
      <c r="I3" s="553"/>
    </row>
    <row r="4" spans="1:9" customFormat="1" x14ac:dyDescent="0.2"/>
    <row r="5" spans="1:9" customFormat="1" x14ac:dyDescent="0.2">
      <c r="A5" s="309" t="str">
        <f>'Budj perustiedot'!A10</f>
        <v>Hankkeen nimi</v>
      </c>
      <c r="B5" s="297" t="str">
        <f>IF('Budj perustiedot'!B10&lt;&gt;0,'Budj perustiedot'!B10,"")</f>
        <v/>
      </c>
      <c r="C5" s="298"/>
    </row>
    <row r="6" spans="1:9" customFormat="1" ht="60.75" customHeight="1" x14ac:dyDescent="0.2">
      <c r="A6" s="625">
        <f>N_HankkeenNimi</f>
        <v>0</v>
      </c>
      <c r="B6" s="626"/>
      <c r="C6" s="627"/>
    </row>
    <row r="7" spans="1:9" x14ac:dyDescent="0.2">
      <c r="C7" s="155"/>
    </row>
    <row r="8" spans="1:9" ht="15" x14ac:dyDescent="0.25">
      <c r="A8" s="310" t="s">
        <v>309</v>
      </c>
      <c r="B8" s="311" t="s">
        <v>176</v>
      </c>
      <c r="C8" s="312">
        <f>SUM(C13:C54)</f>
        <v>0</v>
      </c>
    </row>
    <row r="9" spans="1:9" customFormat="1" x14ac:dyDescent="0.2"/>
    <row r="10" spans="1:9" customFormat="1" ht="75" customHeight="1" x14ac:dyDescent="0.2">
      <c r="A10" s="313" t="s">
        <v>177</v>
      </c>
      <c r="B10" s="645">
        <f>N_Tavoite1Toiminto2</f>
        <v>0</v>
      </c>
      <c r="C10" s="645"/>
    </row>
    <row r="11" spans="1:9" customFormat="1" x14ac:dyDescent="0.2">
      <c r="C11" s="156"/>
    </row>
    <row r="12" spans="1:9" customFormat="1" ht="15" x14ac:dyDescent="0.25">
      <c r="A12" s="314" t="s">
        <v>178</v>
      </c>
      <c r="B12" s="314" t="s">
        <v>179</v>
      </c>
      <c r="C12" s="305" t="s">
        <v>163</v>
      </c>
    </row>
    <row r="13" spans="1:9" customFormat="1" ht="15" x14ac:dyDescent="0.25">
      <c r="A13" s="157"/>
      <c r="B13" s="158"/>
      <c r="C13" s="159">
        <v>0</v>
      </c>
    </row>
    <row r="14" spans="1:9" customFormat="1" ht="15" x14ac:dyDescent="0.25">
      <c r="A14" s="157"/>
      <c r="B14" s="158"/>
      <c r="C14" s="159"/>
    </row>
    <row r="15" spans="1:9" customFormat="1" ht="15" x14ac:dyDescent="0.25">
      <c r="A15" s="157"/>
      <c r="B15" s="158"/>
      <c r="C15" s="159"/>
    </row>
    <row r="16" spans="1:9" ht="13.15" customHeight="1" x14ac:dyDescent="0.25">
      <c r="A16" s="157"/>
      <c r="B16" s="158"/>
      <c r="C16" s="159"/>
    </row>
    <row r="17" spans="1:3" ht="13.15" customHeight="1" x14ac:dyDescent="0.25">
      <c r="A17" s="157"/>
      <c r="B17" s="158"/>
      <c r="C17" s="159"/>
    </row>
    <row r="18" spans="1:3" ht="13.15" customHeight="1" x14ac:dyDescent="0.25">
      <c r="A18" s="157"/>
      <c r="B18" s="158"/>
      <c r="C18" s="159"/>
    </row>
    <row r="19" spans="1:3" ht="13.15" customHeight="1" x14ac:dyDescent="0.25">
      <c r="A19" s="157"/>
      <c r="B19" s="158"/>
      <c r="C19" s="159"/>
    </row>
    <row r="20" spans="1:3" ht="13.15" customHeight="1" x14ac:dyDescent="0.25">
      <c r="A20" s="157"/>
      <c r="B20" s="158"/>
      <c r="C20" s="159"/>
    </row>
    <row r="21" spans="1:3" ht="13.15" customHeight="1" x14ac:dyDescent="0.25">
      <c r="A21" s="157"/>
      <c r="B21" s="158"/>
      <c r="C21" s="159"/>
    </row>
    <row r="22" spans="1:3" ht="13.15" customHeight="1" x14ac:dyDescent="0.25">
      <c r="A22" s="157"/>
      <c r="B22" s="158"/>
      <c r="C22" s="159"/>
    </row>
    <row r="23" spans="1:3" ht="13.15" customHeight="1" x14ac:dyDescent="0.25">
      <c r="A23" s="157"/>
      <c r="B23" s="158"/>
      <c r="C23" s="159"/>
    </row>
    <row r="24" spans="1:3" ht="13.15" customHeight="1" x14ac:dyDescent="0.25">
      <c r="A24" s="157"/>
      <c r="B24" s="158"/>
      <c r="C24" s="159"/>
    </row>
    <row r="25" spans="1:3" ht="13.15" customHeight="1" x14ac:dyDescent="0.25">
      <c r="A25" s="157"/>
      <c r="B25" s="158"/>
      <c r="C25" s="159"/>
    </row>
    <row r="26" spans="1:3" ht="13.15" customHeight="1" x14ac:dyDescent="0.25">
      <c r="A26" s="157"/>
      <c r="B26" s="158"/>
      <c r="C26" s="159"/>
    </row>
    <row r="27" spans="1:3" ht="13.15" customHeight="1" x14ac:dyDescent="0.25">
      <c r="A27" s="157"/>
      <c r="B27" s="158"/>
      <c r="C27" s="159"/>
    </row>
    <row r="28" spans="1:3" ht="13.15" customHeight="1" x14ac:dyDescent="0.25">
      <c r="A28" s="157"/>
      <c r="B28" s="158"/>
      <c r="C28" s="159"/>
    </row>
    <row r="29" spans="1:3" ht="13.15" customHeight="1" x14ac:dyDescent="0.25">
      <c r="A29" s="157"/>
      <c r="B29" s="158"/>
      <c r="C29" s="159"/>
    </row>
    <row r="30" spans="1:3" ht="13.15" customHeight="1" x14ac:dyDescent="0.25">
      <c r="A30" s="157"/>
      <c r="B30" s="158"/>
      <c r="C30" s="159"/>
    </row>
    <row r="31" spans="1:3" ht="13.15" customHeight="1" x14ac:dyDescent="0.25">
      <c r="A31" s="157"/>
      <c r="B31" s="158"/>
      <c r="C31" s="159"/>
    </row>
    <row r="32" spans="1:3" ht="13.15" customHeight="1" x14ac:dyDescent="0.25">
      <c r="A32" s="157"/>
      <c r="B32" s="158"/>
      <c r="C32" s="159"/>
    </row>
    <row r="33" spans="1:3" ht="13.15" customHeight="1" x14ac:dyDescent="0.25">
      <c r="A33" s="157"/>
      <c r="B33" s="158"/>
      <c r="C33" s="159"/>
    </row>
    <row r="34" spans="1:3" ht="13.15" customHeight="1" x14ac:dyDescent="0.25">
      <c r="A34" s="157"/>
      <c r="B34" s="158"/>
      <c r="C34" s="159"/>
    </row>
    <row r="35" spans="1:3" ht="13.15" customHeight="1" x14ac:dyDescent="0.25">
      <c r="A35" s="157"/>
      <c r="B35" s="158"/>
      <c r="C35" s="159"/>
    </row>
    <row r="36" spans="1:3" ht="13.15" customHeight="1" x14ac:dyDescent="0.25">
      <c r="A36" s="157"/>
      <c r="B36" s="158"/>
      <c r="C36" s="159"/>
    </row>
    <row r="37" spans="1:3" ht="13.15" customHeight="1" x14ac:dyDescent="0.25">
      <c r="A37" s="157"/>
      <c r="B37" s="158"/>
      <c r="C37" s="159"/>
    </row>
    <row r="38" spans="1:3" ht="13.15" customHeight="1" x14ac:dyDescent="0.25">
      <c r="A38" s="157"/>
      <c r="B38" s="158"/>
      <c r="C38" s="159"/>
    </row>
    <row r="39" spans="1:3" ht="13.15" customHeight="1" x14ac:dyDescent="0.25">
      <c r="A39" s="157"/>
      <c r="B39" s="158"/>
      <c r="C39" s="159"/>
    </row>
    <row r="40" spans="1:3" ht="13.15" customHeight="1" x14ac:dyDescent="0.25">
      <c r="A40" s="157"/>
      <c r="B40" s="158"/>
      <c r="C40" s="159"/>
    </row>
    <row r="41" spans="1:3" ht="13.15" customHeight="1" x14ac:dyDescent="0.25">
      <c r="A41" s="157"/>
      <c r="B41" s="158"/>
      <c r="C41" s="159"/>
    </row>
    <row r="42" spans="1:3" ht="13.15" customHeight="1" x14ac:dyDescent="0.25">
      <c r="A42" s="157"/>
      <c r="B42" s="158"/>
      <c r="C42" s="159"/>
    </row>
    <row r="43" spans="1:3" ht="13.15" customHeight="1" x14ac:dyDescent="0.25">
      <c r="A43" s="157"/>
      <c r="B43" s="158"/>
      <c r="C43" s="159"/>
    </row>
    <row r="44" spans="1:3" ht="13.15" customHeight="1" x14ac:dyDescent="0.25">
      <c r="A44" s="157"/>
      <c r="B44" s="158"/>
      <c r="C44" s="159"/>
    </row>
    <row r="45" spans="1:3" ht="13.15" customHeight="1" x14ac:dyDescent="0.25">
      <c r="A45" s="157"/>
      <c r="B45" s="158"/>
      <c r="C45" s="159"/>
    </row>
    <row r="46" spans="1:3" ht="13.15" customHeight="1" x14ac:dyDescent="0.25">
      <c r="A46" s="157"/>
      <c r="B46" s="158"/>
      <c r="C46" s="159"/>
    </row>
    <row r="47" spans="1:3" ht="13.15" customHeight="1" x14ac:dyDescent="0.25">
      <c r="A47" s="157"/>
      <c r="B47" s="158"/>
      <c r="C47" s="159"/>
    </row>
    <row r="48" spans="1:3" ht="13.15" customHeight="1" x14ac:dyDescent="0.25">
      <c r="A48" s="157"/>
      <c r="B48" s="158"/>
      <c r="C48" s="159"/>
    </row>
    <row r="49" spans="1:3" ht="13.15" customHeight="1" x14ac:dyDescent="0.25">
      <c r="A49" s="157"/>
      <c r="B49" s="158"/>
      <c r="C49" s="159"/>
    </row>
    <row r="50" spans="1:3" ht="13.15" customHeight="1" x14ac:dyDescent="0.25">
      <c r="A50" s="157"/>
      <c r="B50" s="158"/>
      <c r="C50" s="159"/>
    </row>
    <row r="51" spans="1:3" ht="13.15" customHeight="1" x14ac:dyDescent="0.25">
      <c r="A51" s="157"/>
      <c r="B51" s="158"/>
      <c r="C51" s="159"/>
    </row>
    <row r="52" spans="1:3" ht="13.15" customHeight="1" x14ac:dyDescent="0.25">
      <c r="A52" s="157"/>
      <c r="B52" s="158"/>
      <c r="C52" s="159"/>
    </row>
    <row r="53" spans="1:3" ht="13.15" customHeight="1" x14ac:dyDescent="0.25">
      <c r="A53" s="157"/>
      <c r="B53" s="158"/>
      <c r="C53" s="159"/>
    </row>
    <row r="54" spans="1:3" ht="13.15" customHeight="1" x14ac:dyDescent="0.25">
      <c r="A54" s="157"/>
      <c r="B54" s="158"/>
      <c r="C54" s="159"/>
    </row>
    <row r="55" spans="1:3" ht="13.15" customHeight="1" x14ac:dyDescent="0.2"/>
    <row r="56" spans="1:3" ht="13.15" customHeight="1" x14ac:dyDescent="0.2"/>
    <row r="57" spans="1:3" ht="13.15" customHeight="1" x14ac:dyDescent="0.2">
      <c r="A57" s="309" t="s">
        <v>148</v>
      </c>
      <c r="B57" s="297"/>
      <c r="C57" s="298"/>
    </row>
    <row r="58" spans="1:3" x14ac:dyDescent="0.2">
      <c r="A58" s="646"/>
      <c r="B58" s="647"/>
      <c r="C58" s="648"/>
    </row>
    <row r="59" spans="1:3" x14ac:dyDescent="0.2">
      <c r="A59" s="649"/>
      <c r="B59" s="567"/>
      <c r="C59" s="650"/>
    </row>
    <row r="60" spans="1:3" x14ac:dyDescent="0.2">
      <c r="A60" s="649"/>
      <c r="B60" s="567"/>
      <c r="C60" s="650"/>
    </row>
    <row r="61" spans="1:3" x14ac:dyDescent="0.2">
      <c r="A61" s="651"/>
      <c r="B61" s="652"/>
      <c r="C61" s="653"/>
    </row>
  </sheetData>
  <sheetProtection selectLockedCells="1"/>
  <mergeCells count="4">
    <mergeCell ref="A6:C6"/>
    <mergeCell ref="B10:C10"/>
    <mergeCell ref="A58:C61"/>
    <mergeCell ref="G3:I3"/>
  </mergeCells>
  <dataValidations count="7">
    <dataValidation allowBlank="1" showInputMessage="1" showErrorMessage="1" promptTitle="OHJE" prompt="Kirjaa budetin toiminto-välilehdille hakemuslomakkeelle kirjaamasi toiminnot yksi kerrallaan." sqref="C11"/>
    <dataValidation allowBlank="1" showInputMessage="1" showErrorMessage="1" promptTitle="OHJE" prompt="Kirjaa tähän hakulomakkeen mukainen toiminto nro 2." sqref="C10"/>
    <dataValidation type="list" allowBlank="1" showInputMessage="1" showErrorMessage="1" promptTitle="OHJE" prompt="Valitse alasvetovalikosta kustannusta määrittävä kustannuslaji. _x000a_ HUOM! Yksikkökustannuksia voi budjetoida ainoastaan kansallisessa tavoitteessa 6.1 ." sqref="A13:A54">
      <mc:AlternateContent xmlns:x12ac="http://schemas.microsoft.com/office/spreadsheetml/2011/1/ac" xmlns:mc="http://schemas.openxmlformats.org/markup-compatibility/2006">
        <mc:Choice Requires="x12ac">
          <x12ac:list>Käyttö- ja kiinteä omaisuus, Ostopalvelut,"Aineet, tarvikkeet ja muut kustannukset", Matkakustannukset (15% malli), Yksikkökustannus</x12ac:list>
        </mc:Choice>
        <mc:Fallback>
          <formula1>"Käyttö- ja kiinteä omaisuus, Ostopalvelut,Aineet, tarvikkeet ja muut kustannukset, Matkakustannukset (15% malli), Yksikkökustannus"</formula1>
        </mc:Fallback>
      </mc:AlternateContent>
    </dataValidation>
    <dataValidation allowBlank="1" showInputMessage="1" showErrorMessage="1" promptTitle="OHJE" prompt="Syötä euromäärä." sqref="C14:C54"/>
    <dataValidation allowBlank="1" showInputMessage="1" showErrorMessage="1" promptTitle="OHJE" prompt="Kirjaa kustannuksen selite." sqref="B13:B54"/>
    <dataValidation allowBlank="1" showInputMessage="1" showErrorMessage="1" promptTitle="OHJE" prompt="Jos tarkka kustannus ei ole tiedossa, budjetoi kustannus parhaan käytettävissä olevan arvion mukaisesti." sqref="C13"/>
    <dataValidation allowBlank="1" showInputMessage="1" showErrorMessage="1" promptTitle="OHJE" prompt="Voit halutessasi antaa lisätietoja hanketoimintojen kustannuksiin liittyen." sqref="A58"/>
  </dataValidations>
  <hyperlinks>
    <hyperlink ref="G3:I3" location="'Aloita tästä'!A1" display="PALAA TÄSTÄ KANSISIVULLE"/>
  </hyperlinks>
  <pageMargins left="0.39370078740157483" right="0.70866141732283472" top="0.39370078740157483" bottom="0.78740157480314965" header="0.31496062992125984" footer="0.31496062992125984"/>
  <pageSetup paperSize="9" fitToWidth="0" fitToHeight="0"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3:I61"/>
  <sheetViews>
    <sheetView showGridLines="0" zoomScaleNormal="100" workbookViewId="0">
      <selection activeCell="G3" sqref="G3:I3"/>
    </sheetView>
  </sheetViews>
  <sheetFormatPr defaultRowHeight="12.75" x14ac:dyDescent="0.2"/>
  <cols>
    <col min="1" max="1" width="19.42578125" style="154" customWidth="1"/>
    <col min="2" max="2" width="48.7109375" customWidth="1"/>
    <col min="3" max="3" width="18.85546875" style="154" customWidth="1"/>
    <col min="4" max="16384" width="9.140625" style="154"/>
  </cols>
  <sheetData>
    <row r="3" spans="1:9" x14ac:dyDescent="0.2">
      <c r="G3" s="551" t="s">
        <v>307</v>
      </c>
      <c r="H3" s="552"/>
      <c r="I3" s="553"/>
    </row>
    <row r="4" spans="1:9" customFormat="1" x14ac:dyDescent="0.2"/>
    <row r="5" spans="1:9" customFormat="1" x14ac:dyDescent="0.2">
      <c r="A5" s="309" t="str">
        <f>'Budj perustiedot'!A10</f>
        <v>Hankkeen nimi</v>
      </c>
      <c r="B5" s="297" t="str">
        <f>IF('Budj perustiedot'!B10&lt;&gt;0,'Budj perustiedot'!B10,"")</f>
        <v/>
      </c>
      <c r="C5" s="298"/>
    </row>
    <row r="6" spans="1:9" customFormat="1" ht="60.75" customHeight="1" x14ac:dyDescent="0.2">
      <c r="A6" s="625">
        <f>N_HankkeenNimi</f>
        <v>0</v>
      </c>
      <c r="B6" s="626"/>
      <c r="C6" s="627"/>
    </row>
    <row r="7" spans="1:9" x14ac:dyDescent="0.2">
      <c r="C7" s="155"/>
    </row>
    <row r="8" spans="1:9" ht="15" x14ac:dyDescent="0.25">
      <c r="A8" s="310" t="s">
        <v>311</v>
      </c>
      <c r="B8" s="311" t="s">
        <v>176</v>
      </c>
      <c r="C8" s="312">
        <f>SUM(C13:C54)</f>
        <v>0</v>
      </c>
    </row>
    <row r="9" spans="1:9" customFormat="1" x14ac:dyDescent="0.2"/>
    <row r="10" spans="1:9" customFormat="1" ht="75" customHeight="1" x14ac:dyDescent="0.2">
      <c r="A10" s="313" t="s">
        <v>177</v>
      </c>
      <c r="B10" s="645">
        <f>N_Tavoite1Toiminto3</f>
        <v>0</v>
      </c>
      <c r="C10" s="645"/>
    </row>
    <row r="11" spans="1:9" customFormat="1" x14ac:dyDescent="0.2">
      <c r="C11" s="156"/>
    </row>
    <row r="12" spans="1:9" customFormat="1" ht="15" x14ac:dyDescent="0.25">
      <c r="A12" s="314" t="s">
        <v>178</v>
      </c>
      <c r="B12" s="314" t="s">
        <v>179</v>
      </c>
      <c r="C12" s="305" t="s">
        <v>163</v>
      </c>
    </row>
    <row r="13" spans="1:9" customFormat="1" ht="15" x14ac:dyDescent="0.25">
      <c r="A13" s="157"/>
      <c r="B13" s="158"/>
      <c r="C13" s="159">
        <v>0</v>
      </c>
    </row>
    <row r="14" spans="1:9" customFormat="1" ht="15" x14ac:dyDescent="0.25">
      <c r="A14" s="157"/>
      <c r="B14" s="158"/>
      <c r="C14" s="159"/>
    </row>
    <row r="15" spans="1:9" customFormat="1" ht="15" x14ac:dyDescent="0.25">
      <c r="A15" s="157"/>
      <c r="B15" s="158"/>
      <c r="C15" s="159"/>
    </row>
    <row r="16" spans="1:9" ht="13.15" customHeight="1" x14ac:dyDescent="0.25">
      <c r="A16" s="157"/>
      <c r="B16" s="158"/>
      <c r="C16" s="159"/>
    </row>
    <row r="17" spans="1:3" ht="13.15" customHeight="1" x14ac:dyDescent="0.25">
      <c r="A17" s="157"/>
      <c r="B17" s="158"/>
      <c r="C17" s="159"/>
    </row>
    <row r="18" spans="1:3" ht="13.15" customHeight="1" x14ac:dyDescent="0.25">
      <c r="A18" s="157"/>
      <c r="B18" s="158"/>
      <c r="C18" s="159"/>
    </row>
    <row r="19" spans="1:3" ht="13.15" customHeight="1" x14ac:dyDescent="0.25">
      <c r="A19" s="157"/>
      <c r="B19" s="158"/>
      <c r="C19" s="159"/>
    </row>
    <row r="20" spans="1:3" ht="13.15" customHeight="1" x14ac:dyDescent="0.25">
      <c r="A20" s="157"/>
      <c r="B20" s="158"/>
      <c r="C20" s="159"/>
    </row>
    <row r="21" spans="1:3" ht="13.15" customHeight="1" x14ac:dyDescent="0.25">
      <c r="A21" s="157"/>
      <c r="B21" s="158"/>
      <c r="C21" s="159"/>
    </row>
    <row r="22" spans="1:3" ht="13.15" customHeight="1" x14ac:dyDescent="0.25">
      <c r="A22" s="157"/>
      <c r="B22" s="158"/>
      <c r="C22" s="159"/>
    </row>
    <row r="23" spans="1:3" ht="13.15" customHeight="1" x14ac:dyDescent="0.25">
      <c r="A23" s="157"/>
      <c r="B23" s="158"/>
      <c r="C23" s="159"/>
    </row>
    <row r="24" spans="1:3" ht="13.15" customHeight="1" x14ac:dyDescent="0.25">
      <c r="A24" s="157"/>
      <c r="B24" s="158"/>
      <c r="C24" s="159"/>
    </row>
    <row r="25" spans="1:3" ht="13.15" customHeight="1" x14ac:dyDescent="0.25">
      <c r="A25" s="157"/>
      <c r="B25" s="158"/>
      <c r="C25" s="159"/>
    </row>
    <row r="26" spans="1:3" ht="13.15" customHeight="1" x14ac:dyDescent="0.25">
      <c r="A26" s="157"/>
      <c r="B26" s="158"/>
      <c r="C26" s="159"/>
    </row>
    <row r="27" spans="1:3" ht="13.15" customHeight="1" x14ac:dyDescent="0.25">
      <c r="A27" s="157"/>
      <c r="B27" s="158"/>
      <c r="C27" s="159"/>
    </row>
    <row r="28" spans="1:3" ht="13.15" customHeight="1" x14ac:dyDescent="0.25">
      <c r="A28" s="157"/>
      <c r="B28" s="158"/>
      <c r="C28" s="159"/>
    </row>
    <row r="29" spans="1:3" ht="13.15" customHeight="1" x14ac:dyDescent="0.25">
      <c r="A29" s="157"/>
      <c r="B29" s="158"/>
      <c r="C29" s="159"/>
    </row>
    <row r="30" spans="1:3" ht="13.15" customHeight="1" x14ac:dyDescent="0.25">
      <c r="A30" s="157"/>
      <c r="B30" s="158"/>
      <c r="C30" s="159"/>
    </row>
    <row r="31" spans="1:3" ht="13.15" customHeight="1" x14ac:dyDescent="0.25">
      <c r="A31" s="157"/>
      <c r="B31" s="158"/>
      <c r="C31" s="159"/>
    </row>
    <row r="32" spans="1:3" ht="13.15" customHeight="1" x14ac:dyDescent="0.25">
      <c r="A32" s="157"/>
      <c r="B32" s="158"/>
      <c r="C32" s="159"/>
    </row>
    <row r="33" spans="1:3" ht="13.15" customHeight="1" x14ac:dyDescent="0.25">
      <c r="A33" s="157"/>
      <c r="B33" s="158"/>
      <c r="C33" s="159"/>
    </row>
    <row r="34" spans="1:3" ht="13.15" customHeight="1" x14ac:dyDescent="0.25">
      <c r="A34" s="157"/>
      <c r="B34" s="158"/>
      <c r="C34" s="159"/>
    </row>
    <row r="35" spans="1:3" ht="13.15" customHeight="1" x14ac:dyDescent="0.25">
      <c r="A35" s="157"/>
      <c r="B35" s="158"/>
      <c r="C35" s="159"/>
    </row>
    <row r="36" spans="1:3" ht="13.15" customHeight="1" x14ac:dyDescent="0.25">
      <c r="A36" s="157"/>
      <c r="B36" s="158"/>
      <c r="C36" s="159"/>
    </row>
    <row r="37" spans="1:3" ht="13.15" customHeight="1" x14ac:dyDescent="0.25">
      <c r="A37" s="157"/>
      <c r="B37" s="158"/>
      <c r="C37" s="159"/>
    </row>
    <row r="38" spans="1:3" ht="13.15" customHeight="1" x14ac:dyDescent="0.25">
      <c r="A38" s="157"/>
      <c r="B38" s="158"/>
      <c r="C38" s="159"/>
    </row>
    <row r="39" spans="1:3" ht="13.15" customHeight="1" x14ac:dyDescent="0.25">
      <c r="A39" s="157"/>
      <c r="B39" s="158"/>
      <c r="C39" s="159"/>
    </row>
    <row r="40" spans="1:3" ht="13.15" customHeight="1" x14ac:dyDescent="0.25">
      <c r="A40" s="157"/>
      <c r="B40" s="158"/>
      <c r="C40" s="159"/>
    </row>
    <row r="41" spans="1:3" ht="13.15" customHeight="1" x14ac:dyDescent="0.25">
      <c r="A41" s="157"/>
      <c r="B41" s="158"/>
      <c r="C41" s="159"/>
    </row>
    <row r="42" spans="1:3" ht="13.15" customHeight="1" x14ac:dyDescent="0.25">
      <c r="A42" s="157"/>
      <c r="B42" s="158"/>
      <c r="C42" s="159"/>
    </row>
    <row r="43" spans="1:3" ht="13.15" customHeight="1" x14ac:dyDescent="0.25">
      <c r="A43" s="157"/>
      <c r="B43" s="158"/>
      <c r="C43" s="159"/>
    </row>
    <row r="44" spans="1:3" ht="13.15" customHeight="1" x14ac:dyDescent="0.25">
      <c r="A44" s="157"/>
      <c r="B44" s="158"/>
      <c r="C44" s="159"/>
    </row>
    <row r="45" spans="1:3" ht="13.15" customHeight="1" x14ac:dyDescent="0.25">
      <c r="A45" s="157"/>
      <c r="B45" s="158"/>
      <c r="C45" s="159"/>
    </row>
    <row r="46" spans="1:3" ht="13.15" customHeight="1" x14ac:dyDescent="0.25">
      <c r="A46" s="157"/>
      <c r="B46" s="158"/>
      <c r="C46" s="159"/>
    </row>
    <row r="47" spans="1:3" ht="13.15" customHeight="1" x14ac:dyDescent="0.25">
      <c r="A47" s="157"/>
      <c r="B47" s="158"/>
      <c r="C47" s="159"/>
    </row>
    <row r="48" spans="1:3" ht="13.15" customHeight="1" x14ac:dyDescent="0.25">
      <c r="A48" s="157"/>
      <c r="B48" s="158"/>
      <c r="C48" s="159"/>
    </row>
    <row r="49" spans="1:3" ht="13.15" customHeight="1" x14ac:dyDescent="0.25">
      <c r="A49" s="157"/>
      <c r="B49" s="158"/>
      <c r="C49" s="159"/>
    </row>
    <row r="50" spans="1:3" ht="13.15" customHeight="1" x14ac:dyDescent="0.25">
      <c r="A50" s="157"/>
      <c r="B50" s="158"/>
      <c r="C50" s="159"/>
    </row>
    <row r="51" spans="1:3" ht="13.15" customHeight="1" x14ac:dyDescent="0.25">
      <c r="A51" s="157"/>
      <c r="B51" s="158"/>
      <c r="C51" s="159"/>
    </row>
    <row r="52" spans="1:3" ht="13.15" customHeight="1" x14ac:dyDescent="0.25">
      <c r="A52" s="157"/>
      <c r="B52" s="158"/>
      <c r="C52" s="159"/>
    </row>
    <row r="53" spans="1:3" ht="13.15" customHeight="1" x14ac:dyDescent="0.25">
      <c r="A53" s="157"/>
      <c r="B53" s="158"/>
      <c r="C53" s="159"/>
    </row>
    <row r="54" spans="1:3" ht="13.15" customHeight="1" x14ac:dyDescent="0.25">
      <c r="A54" s="157"/>
      <c r="B54" s="158"/>
      <c r="C54" s="159"/>
    </row>
    <row r="55" spans="1:3" ht="13.15" customHeight="1" x14ac:dyDescent="0.2"/>
    <row r="56" spans="1:3" ht="13.15" customHeight="1" x14ac:dyDescent="0.2"/>
    <row r="57" spans="1:3" ht="13.15" customHeight="1" x14ac:dyDescent="0.2">
      <c r="A57" s="309" t="s">
        <v>148</v>
      </c>
      <c r="B57" s="297"/>
      <c r="C57" s="298"/>
    </row>
    <row r="58" spans="1:3" x14ac:dyDescent="0.2">
      <c r="A58" s="646"/>
      <c r="B58" s="647"/>
      <c r="C58" s="648"/>
    </row>
    <row r="59" spans="1:3" x14ac:dyDescent="0.2">
      <c r="A59" s="649"/>
      <c r="B59" s="567"/>
      <c r="C59" s="650"/>
    </row>
    <row r="60" spans="1:3" x14ac:dyDescent="0.2">
      <c r="A60" s="649"/>
      <c r="B60" s="567"/>
      <c r="C60" s="650"/>
    </row>
    <row r="61" spans="1:3" x14ac:dyDescent="0.2">
      <c r="A61" s="651"/>
      <c r="B61" s="652"/>
      <c r="C61" s="653"/>
    </row>
  </sheetData>
  <sheetProtection selectLockedCells="1"/>
  <mergeCells count="4">
    <mergeCell ref="A6:C6"/>
    <mergeCell ref="B10:C10"/>
    <mergeCell ref="A58:C61"/>
    <mergeCell ref="G3:I3"/>
  </mergeCells>
  <dataValidations count="7">
    <dataValidation allowBlank="1" showInputMessage="1" showErrorMessage="1" promptTitle="OHJE" prompt="Voit halutessasi antaa lisätietoja hanketoimintojen kustannuksiin liittyen." sqref="A58"/>
    <dataValidation allowBlank="1" showInputMessage="1" showErrorMessage="1" promptTitle="OHJE" prompt="Jos tarkka kustannus ei ole tiedossa, budjetoi kustannus parhaan käytettävissä olevan arvion mukaisesti." sqref="C13"/>
    <dataValidation allowBlank="1" showInputMessage="1" showErrorMessage="1" promptTitle="OHJE" prompt="Kirjaa kustannuksen selite." sqref="B13:B54"/>
    <dataValidation allowBlank="1" showInputMessage="1" showErrorMessage="1" promptTitle="OHJE" prompt="Syötä euromäärä." sqref="C14:C54"/>
    <dataValidation type="list" allowBlank="1" showInputMessage="1" showErrorMessage="1" promptTitle="OHJE" prompt="Valitse alasvetovalikosta kustannusta määrittävä kustannuslaji. _x000a_ HUOM! Yksikkökustannuksia voi budjetoida ainoastaan kansallisessa tavoitteessa 6.1 ." sqref="A13:A54">
      <mc:AlternateContent xmlns:x12ac="http://schemas.microsoft.com/office/spreadsheetml/2011/1/ac" xmlns:mc="http://schemas.openxmlformats.org/markup-compatibility/2006">
        <mc:Choice Requires="x12ac">
          <x12ac:list>Käyttö- ja kiinteä omaisuus, Ostopalvelut,"Aineet, tarvikkeet ja muut kustannukset", Matkakustannukset (15% malli), Yksikkökustannus</x12ac:list>
        </mc:Choice>
        <mc:Fallback>
          <formula1>"Käyttö- ja kiinteä omaisuus, Ostopalvelut,Aineet, tarvikkeet ja muut kustannukset, Matkakustannukset (15% malli), Yksikkökustannus"</formula1>
        </mc:Fallback>
      </mc:AlternateContent>
    </dataValidation>
    <dataValidation allowBlank="1" showInputMessage="1" showErrorMessage="1" promptTitle="OHJE" prompt="Kirjaa tähän hakulomakkeen mukainen toiminto nro 3._x000a_" sqref="C10"/>
    <dataValidation allowBlank="1" showInputMessage="1" showErrorMessage="1" promptTitle="OHJE" prompt="Kirjaa budetin toiminto-välilehdille hakemuslomakkeelle kirjaamasi toiminnot yksi kerrallaan." sqref="C11"/>
  </dataValidations>
  <hyperlinks>
    <hyperlink ref="G3:I3" location="'Aloita tästä'!A1" display="PALAA TÄSTÄ KANSISIVULLE"/>
  </hyperlinks>
  <pageMargins left="0.39370078740157483" right="0.70866141732283472" top="0.39370078740157483" bottom="0.78740157480314965" header="0.31496062992125984" footer="0.31496062992125984"/>
  <pageSetup paperSize="9" fitToWidth="0" fitToHeight="0"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3:I61"/>
  <sheetViews>
    <sheetView showGridLines="0" zoomScaleNormal="100" workbookViewId="0">
      <selection activeCell="G3" sqref="G3:I3"/>
    </sheetView>
  </sheetViews>
  <sheetFormatPr defaultRowHeight="12.75" x14ac:dyDescent="0.2"/>
  <cols>
    <col min="1" max="1" width="19.42578125" style="154" customWidth="1"/>
    <col min="2" max="2" width="48.7109375" customWidth="1"/>
    <col min="3" max="3" width="18.85546875" style="154" customWidth="1"/>
    <col min="4" max="16384" width="9.140625" style="154"/>
  </cols>
  <sheetData>
    <row r="3" spans="1:9" x14ac:dyDescent="0.2">
      <c r="G3" s="551" t="s">
        <v>307</v>
      </c>
      <c r="H3" s="552"/>
      <c r="I3" s="553"/>
    </row>
    <row r="4" spans="1:9" customFormat="1" x14ac:dyDescent="0.2"/>
    <row r="5" spans="1:9" customFormat="1" x14ac:dyDescent="0.2">
      <c r="A5" s="309" t="str">
        <f>'Budj perustiedot'!A10</f>
        <v>Hankkeen nimi</v>
      </c>
      <c r="B5" s="297" t="str">
        <f>IF('Budj perustiedot'!B10&lt;&gt;0,'Budj perustiedot'!B10,"")</f>
        <v/>
      </c>
      <c r="C5" s="298"/>
    </row>
    <row r="6" spans="1:9" customFormat="1" ht="60.75" customHeight="1" x14ac:dyDescent="0.2">
      <c r="A6" s="625">
        <f>N_HankkeenNimi</f>
        <v>0</v>
      </c>
      <c r="B6" s="626"/>
      <c r="C6" s="627"/>
    </row>
    <row r="7" spans="1:9" x14ac:dyDescent="0.2">
      <c r="C7" s="155"/>
    </row>
    <row r="8" spans="1:9" ht="15" x14ac:dyDescent="0.25">
      <c r="A8" s="310" t="s">
        <v>312</v>
      </c>
      <c r="B8" s="311" t="s">
        <v>176</v>
      </c>
      <c r="C8" s="312">
        <f>SUM(C13:C54)</f>
        <v>0</v>
      </c>
    </row>
    <row r="9" spans="1:9" customFormat="1" x14ac:dyDescent="0.2"/>
    <row r="10" spans="1:9" customFormat="1" ht="75" customHeight="1" x14ac:dyDescent="0.2">
      <c r="A10" s="313" t="s">
        <v>177</v>
      </c>
      <c r="B10" s="645">
        <f>N_Tavoite2Toiminto1</f>
        <v>0</v>
      </c>
      <c r="C10" s="645"/>
    </row>
    <row r="11" spans="1:9" customFormat="1" x14ac:dyDescent="0.2">
      <c r="C11" s="156"/>
    </row>
    <row r="12" spans="1:9" customFormat="1" ht="15" x14ac:dyDescent="0.25">
      <c r="A12" s="314" t="s">
        <v>178</v>
      </c>
      <c r="B12" s="314" t="s">
        <v>179</v>
      </c>
      <c r="C12" s="305" t="s">
        <v>163</v>
      </c>
    </row>
    <row r="13" spans="1:9" customFormat="1" ht="15" x14ac:dyDescent="0.25">
      <c r="A13" s="157"/>
      <c r="B13" s="158"/>
      <c r="C13" s="159">
        <v>0</v>
      </c>
    </row>
    <row r="14" spans="1:9" customFormat="1" ht="15" x14ac:dyDescent="0.25">
      <c r="A14" s="157"/>
      <c r="B14" s="158"/>
      <c r="C14" s="159"/>
    </row>
    <row r="15" spans="1:9" customFormat="1" ht="15" x14ac:dyDescent="0.25">
      <c r="A15" s="157"/>
      <c r="B15" s="158"/>
      <c r="C15" s="159"/>
    </row>
    <row r="16" spans="1:9" ht="13.15" customHeight="1" x14ac:dyDescent="0.25">
      <c r="A16" s="157"/>
      <c r="B16" s="158"/>
      <c r="C16" s="159"/>
    </row>
    <row r="17" spans="1:3" ht="13.15" customHeight="1" x14ac:dyDescent="0.25">
      <c r="A17" s="157"/>
      <c r="B17" s="158"/>
      <c r="C17" s="159"/>
    </row>
    <row r="18" spans="1:3" ht="13.15" customHeight="1" x14ac:dyDescent="0.25">
      <c r="A18" s="157"/>
      <c r="B18" s="158"/>
      <c r="C18" s="159"/>
    </row>
    <row r="19" spans="1:3" ht="13.15" customHeight="1" x14ac:dyDescent="0.25">
      <c r="A19" s="157"/>
      <c r="B19" s="158"/>
      <c r="C19" s="159"/>
    </row>
    <row r="20" spans="1:3" ht="13.15" customHeight="1" x14ac:dyDescent="0.25">
      <c r="A20" s="157"/>
      <c r="B20" s="158"/>
      <c r="C20" s="159"/>
    </row>
    <row r="21" spans="1:3" ht="13.15" customHeight="1" x14ac:dyDescent="0.25">
      <c r="A21" s="157"/>
      <c r="B21" s="158"/>
      <c r="C21" s="159"/>
    </row>
    <row r="22" spans="1:3" ht="13.15" customHeight="1" x14ac:dyDescent="0.25">
      <c r="A22" s="157"/>
      <c r="B22" s="158"/>
      <c r="C22" s="159"/>
    </row>
    <row r="23" spans="1:3" ht="13.15" customHeight="1" x14ac:dyDescent="0.25">
      <c r="A23" s="157"/>
      <c r="B23" s="158"/>
      <c r="C23" s="159"/>
    </row>
    <row r="24" spans="1:3" ht="13.15" customHeight="1" x14ac:dyDescent="0.25">
      <c r="A24" s="157"/>
      <c r="B24" s="158"/>
      <c r="C24" s="159"/>
    </row>
    <row r="25" spans="1:3" ht="13.15" customHeight="1" x14ac:dyDescent="0.25">
      <c r="A25" s="157"/>
      <c r="B25" s="158"/>
      <c r="C25" s="159"/>
    </row>
    <row r="26" spans="1:3" ht="13.15" customHeight="1" x14ac:dyDescent="0.25">
      <c r="A26" s="157"/>
      <c r="B26" s="158"/>
      <c r="C26" s="159"/>
    </row>
    <row r="27" spans="1:3" ht="13.15" customHeight="1" x14ac:dyDescent="0.25">
      <c r="A27" s="157"/>
      <c r="B27" s="158"/>
      <c r="C27" s="159"/>
    </row>
    <row r="28" spans="1:3" ht="13.15" customHeight="1" x14ac:dyDescent="0.25">
      <c r="A28" s="157"/>
      <c r="B28" s="158"/>
      <c r="C28" s="159"/>
    </row>
    <row r="29" spans="1:3" ht="13.15" customHeight="1" x14ac:dyDescent="0.25">
      <c r="A29" s="157"/>
      <c r="B29" s="158"/>
      <c r="C29" s="159"/>
    </row>
    <row r="30" spans="1:3" ht="13.15" customHeight="1" x14ac:dyDescent="0.25">
      <c r="A30" s="157"/>
      <c r="B30" s="158"/>
      <c r="C30" s="159"/>
    </row>
    <row r="31" spans="1:3" ht="13.15" customHeight="1" x14ac:dyDescent="0.25">
      <c r="A31" s="157"/>
      <c r="B31" s="158"/>
      <c r="C31" s="159"/>
    </row>
    <row r="32" spans="1:3" ht="13.15" customHeight="1" x14ac:dyDescent="0.25">
      <c r="A32" s="157"/>
      <c r="B32" s="158"/>
      <c r="C32" s="159"/>
    </row>
    <row r="33" spans="1:3" ht="13.15" customHeight="1" x14ac:dyDescent="0.25">
      <c r="A33" s="157"/>
      <c r="B33" s="158"/>
      <c r="C33" s="159"/>
    </row>
    <row r="34" spans="1:3" ht="13.15" customHeight="1" x14ac:dyDescent="0.25">
      <c r="A34" s="157"/>
      <c r="B34" s="158"/>
      <c r="C34" s="159"/>
    </row>
    <row r="35" spans="1:3" ht="13.15" customHeight="1" x14ac:dyDescent="0.25">
      <c r="A35" s="157"/>
      <c r="B35" s="158"/>
      <c r="C35" s="159"/>
    </row>
    <row r="36" spans="1:3" ht="13.15" customHeight="1" x14ac:dyDescent="0.25">
      <c r="A36" s="157"/>
      <c r="B36" s="158"/>
      <c r="C36" s="159"/>
    </row>
    <row r="37" spans="1:3" ht="13.15" customHeight="1" x14ac:dyDescent="0.25">
      <c r="A37" s="157"/>
      <c r="B37" s="158"/>
      <c r="C37" s="159"/>
    </row>
    <row r="38" spans="1:3" ht="13.15" customHeight="1" x14ac:dyDescent="0.25">
      <c r="A38" s="157"/>
      <c r="B38" s="158"/>
      <c r="C38" s="159"/>
    </row>
    <row r="39" spans="1:3" ht="13.15" customHeight="1" x14ac:dyDescent="0.25">
      <c r="A39" s="157"/>
      <c r="B39" s="158"/>
      <c r="C39" s="159"/>
    </row>
    <row r="40" spans="1:3" ht="13.15" customHeight="1" x14ac:dyDescent="0.25">
      <c r="A40" s="157"/>
      <c r="B40" s="158"/>
      <c r="C40" s="159"/>
    </row>
    <row r="41" spans="1:3" ht="13.15" customHeight="1" x14ac:dyDescent="0.25">
      <c r="A41" s="157"/>
      <c r="B41" s="158"/>
      <c r="C41" s="159"/>
    </row>
    <row r="42" spans="1:3" ht="13.15" customHeight="1" x14ac:dyDescent="0.25">
      <c r="A42" s="157"/>
      <c r="B42" s="158"/>
      <c r="C42" s="159"/>
    </row>
    <row r="43" spans="1:3" ht="13.15" customHeight="1" x14ac:dyDescent="0.25">
      <c r="A43" s="157"/>
      <c r="B43" s="158"/>
      <c r="C43" s="159"/>
    </row>
    <row r="44" spans="1:3" ht="13.15" customHeight="1" x14ac:dyDescent="0.25">
      <c r="A44" s="157"/>
      <c r="B44" s="158"/>
      <c r="C44" s="159"/>
    </row>
    <row r="45" spans="1:3" ht="13.15" customHeight="1" x14ac:dyDescent="0.25">
      <c r="A45" s="157"/>
      <c r="B45" s="158"/>
      <c r="C45" s="159"/>
    </row>
    <row r="46" spans="1:3" ht="13.15" customHeight="1" x14ac:dyDescent="0.25">
      <c r="A46" s="157"/>
      <c r="B46" s="158"/>
      <c r="C46" s="159"/>
    </row>
    <row r="47" spans="1:3" ht="13.15" customHeight="1" x14ac:dyDescent="0.25">
      <c r="A47" s="157"/>
      <c r="B47" s="158"/>
      <c r="C47" s="159"/>
    </row>
    <row r="48" spans="1:3" ht="13.15" customHeight="1" x14ac:dyDescent="0.25">
      <c r="A48" s="157"/>
      <c r="B48" s="158"/>
      <c r="C48" s="159"/>
    </row>
    <row r="49" spans="1:3" ht="13.15" customHeight="1" x14ac:dyDescent="0.25">
      <c r="A49" s="157"/>
      <c r="B49" s="158"/>
      <c r="C49" s="159"/>
    </row>
    <row r="50" spans="1:3" ht="13.15" customHeight="1" x14ac:dyDescent="0.25">
      <c r="A50" s="157"/>
      <c r="B50" s="158"/>
      <c r="C50" s="159"/>
    </row>
    <row r="51" spans="1:3" ht="13.15" customHeight="1" x14ac:dyDescent="0.25">
      <c r="A51" s="157"/>
      <c r="B51" s="158"/>
      <c r="C51" s="159"/>
    </row>
    <row r="52" spans="1:3" ht="13.15" customHeight="1" x14ac:dyDescent="0.25">
      <c r="A52" s="157"/>
      <c r="B52" s="158"/>
      <c r="C52" s="159"/>
    </row>
    <row r="53" spans="1:3" ht="13.15" customHeight="1" x14ac:dyDescent="0.25">
      <c r="A53" s="157"/>
      <c r="B53" s="158"/>
      <c r="C53" s="159"/>
    </row>
    <row r="54" spans="1:3" ht="13.15" customHeight="1" x14ac:dyDescent="0.25">
      <c r="A54" s="157"/>
      <c r="B54" s="158"/>
      <c r="C54" s="159"/>
    </row>
    <row r="55" spans="1:3" ht="13.15" customHeight="1" x14ac:dyDescent="0.2"/>
    <row r="56" spans="1:3" ht="13.15" customHeight="1" x14ac:dyDescent="0.2"/>
    <row r="57" spans="1:3" ht="13.15" customHeight="1" x14ac:dyDescent="0.2">
      <c r="A57" s="309" t="s">
        <v>148</v>
      </c>
      <c r="B57" s="297"/>
      <c r="C57" s="298"/>
    </row>
    <row r="58" spans="1:3" x14ac:dyDescent="0.2">
      <c r="A58" s="646"/>
      <c r="B58" s="647"/>
      <c r="C58" s="648"/>
    </row>
    <row r="59" spans="1:3" x14ac:dyDescent="0.2">
      <c r="A59" s="649"/>
      <c r="B59" s="567"/>
      <c r="C59" s="650"/>
    </row>
    <row r="60" spans="1:3" x14ac:dyDescent="0.2">
      <c r="A60" s="649"/>
      <c r="B60" s="567"/>
      <c r="C60" s="650"/>
    </row>
    <row r="61" spans="1:3" x14ac:dyDescent="0.2">
      <c r="A61" s="651"/>
      <c r="B61" s="652"/>
      <c r="C61" s="653"/>
    </row>
  </sheetData>
  <sheetProtection selectLockedCells="1"/>
  <mergeCells count="4">
    <mergeCell ref="G3:I3"/>
    <mergeCell ref="A6:C6"/>
    <mergeCell ref="B10:C10"/>
    <mergeCell ref="A58:C61"/>
  </mergeCells>
  <dataValidations count="7">
    <dataValidation allowBlank="1" showInputMessage="1" showErrorMessage="1" promptTitle="OHJE" prompt="Kirjaa budetin toiminto-välilehdille hakemuslomakkeelle kirjaamasi toiminnot yksi kerrallaan." sqref="C11"/>
    <dataValidation allowBlank="1" showInputMessage="1" showErrorMessage="1" promptTitle="OHJE" prompt="Kirjaa tähän hakulomakkeen mukainen toiminto nro 1." sqref="C10"/>
    <dataValidation type="list" allowBlank="1" showInputMessage="1" showErrorMessage="1" promptTitle="OHJE" prompt="Valitse alasvetovalikosta kustannusta määrittävä kustannuslaji. _x000a_ HUOM! Yksikkökustannuksia voi budjetoida ainoastaan kansallisessa tavoitteessa 6.1 ." sqref="A13:A54">
      <mc:AlternateContent xmlns:x12ac="http://schemas.microsoft.com/office/spreadsheetml/2011/1/ac" xmlns:mc="http://schemas.openxmlformats.org/markup-compatibility/2006">
        <mc:Choice Requires="x12ac">
          <x12ac:list>Käyttö- ja kiinteä omaisuus, Ostopalvelut,"Aineet, tarvikkeet ja muut kustannukset", Matkakustannukset (15% malli), Yksikkökustannus</x12ac:list>
        </mc:Choice>
        <mc:Fallback>
          <formula1>"Käyttö- ja kiinteä omaisuus, Ostopalvelut,Aineet, tarvikkeet ja muut kustannukset, Matkakustannukset (15% malli), Yksikkökustannus"</formula1>
        </mc:Fallback>
      </mc:AlternateContent>
    </dataValidation>
    <dataValidation allowBlank="1" showInputMessage="1" showErrorMessage="1" promptTitle="OHJE" prompt="Syötä euromäärä." sqref="C14:C54"/>
    <dataValidation allowBlank="1" showInputMessage="1" showErrorMessage="1" promptTitle="OHJE" prompt="Kirjaa kustannuksen selite." sqref="B13:B54"/>
    <dataValidation allowBlank="1" showInputMessage="1" showErrorMessage="1" promptTitle="OHJE" prompt="Jos tarkka kustannus ei ole tiedossa, budjetoi kustannus parhaan käytettävissä olevan arvion mukaisesti." sqref="C13"/>
    <dataValidation allowBlank="1" showInputMessage="1" showErrorMessage="1" promptTitle="OHJE" prompt="Voit halutessasi antaa lisätietoja hanketoimintojen kustannuksiin liittyen." sqref="A58"/>
  </dataValidations>
  <hyperlinks>
    <hyperlink ref="G3:I3" location="'Aloita tästä'!A1" display="PALAA TÄSTÄ KANSISIVULLE"/>
  </hyperlinks>
  <pageMargins left="0.39370078740157483" right="0.70866141732283472" top="0.39370078740157483" bottom="0.78740157480314965" header="0.31496062992125984" footer="0.31496062992125984"/>
  <pageSetup paperSize="9" fitToWidth="0" fitToHeight="0"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3:I61"/>
  <sheetViews>
    <sheetView showGridLines="0" zoomScaleNormal="100" workbookViewId="0">
      <selection activeCell="G3" sqref="G3:I3"/>
    </sheetView>
  </sheetViews>
  <sheetFormatPr defaultRowHeight="12.75" x14ac:dyDescent="0.2"/>
  <cols>
    <col min="1" max="1" width="19.42578125" style="154" customWidth="1"/>
    <col min="2" max="2" width="48.7109375" customWidth="1"/>
    <col min="3" max="3" width="18.85546875" style="154" customWidth="1"/>
    <col min="4" max="16384" width="9.140625" style="154"/>
  </cols>
  <sheetData>
    <row r="3" spans="1:9" x14ac:dyDescent="0.2">
      <c r="G3" s="551" t="s">
        <v>307</v>
      </c>
      <c r="H3" s="552"/>
      <c r="I3" s="553"/>
    </row>
    <row r="4" spans="1:9" customFormat="1" x14ac:dyDescent="0.2"/>
    <row r="5" spans="1:9" customFormat="1" x14ac:dyDescent="0.2">
      <c r="A5" s="309" t="str">
        <f>'Budj perustiedot'!A10</f>
        <v>Hankkeen nimi</v>
      </c>
      <c r="B5" s="297" t="str">
        <f>IF('Budj perustiedot'!B10&lt;&gt;0,'Budj perustiedot'!B10,"")</f>
        <v/>
      </c>
      <c r="C5" s="298"/>
    </row>
    <row r="6" spans="1:9" customFormat="1" ht="60.75" customHeight="1" x14ac:dyDescent="0.2">
      <c r="A6" s="625">
        <f>N_HankkeenNimi</f>
        <v>0</v>
      </c>
      <c r="B6" s="626"/>
      <c r="C6" s="627"/>
    </row>
    <row r="7" spans="1:9" x14ac:dyDescent="0.2">
      <c r="C7" s="155"/>
    </row>
    <row r="8" spans="1:9" ht="15" x14ac:dyDescent="0.25">
      <c r="A8" s="310" t="s">
        <v>313</v>
      </c>
      <c r="B8" s="311" t="s">
        <v>176</v>
      </c>
      <c r="C8" s="312">
        <f>SUM(C13:C54)</f>
        <v>0</v>
      </c>
    </row>
    <row r="9" spans="1:9" customFormat="1" x14ac:dyDescent="0.2"/>
    <row r="10" spans="1:9" customFormat="1" ht="75" customHeight="1" x14ac:dyDescent="0.2">
      <c r="A10" s="313" t="s">
        <v>177</v>
      </c>
      <c r="B10" s="645">
        <f>N_Tavoite2Toiminto2</f>
        <v>0</v>
      </c>
      <c r="C10" s="645"/>
    </row>
    <row r="11" spans="1:9" customFormat="1" x14ac:dyDescent="0.2">
      <c r="C11" s="156"/>
    </row>
    <row r="12" spans="1:9" customFormat="1" ht="15" x14ac:dyDescent="0.25">
      <c r="A12" s="314" t="s">
        <v>178</v>
      </c>
      <c r="B12" s="314" t="s">
        <v>179</v>
      </c>
      <c r="C12" s="305" t="s">
        <v>163</v>
      </c>
    </row>
    <row r="13" spans="1:9" customFormat="1" ht="15" x14ac:dyDescent="0.25">
      <c r="A13" s="157"/>
      <c r="B13" s="158"/>
      <c r="C13" s="159">
        <v>0</v>
      </c>
    </row>
    <row r="14" spans="1:9" customFormat="1" ht="15" x14ac:dyDescent="0.25">
      <c r="A14" s="157"/>
      <c r="B14" s="158"/>
      <c r="C14" s="159"/>
    </row>
    <row r="15" spans="1:9" customFormat="1" ht="15" x14ac:dyDescent="0.25">
      <c r="A15" s="157"/>
      <c r="B15" s="158"/>
      <c r="C15" s="159"/>
    </row>
    <row r="16" spans="1:9" ht="13.15" customHeight="1" x14ac:dyDescent="0.25">
      <c r="A16" s="157"/>
      <c r="B16" s="158"/>
      <c r="C16" s="159"/>
    </row>
    <row r="17" spans="1:3" ht="13.15" customHeight="1" x14ac:dyDescent="0.25">
      <c r="A17" s="157"/>
      <c r="B17" s="158"/>
      <c r="C17" s="159"/>
    </row>
    <row r="18" spans="1:3" ht="13.15" customHeight="1" x14ac:dyDescent="0.25">
      <c r="A18" s="157"/>
      <c r="B18" s="158"/>
      <c r="C18" s="159"/>
    </row>
    <row r="19" spans="1:3" ht="13.15" customHeight="1" x14ac:dyDescent="0.25">
      <c r="A19" s="157"/>
      <c r="B19" s="158"/>
      <c r="C19" s="159"/>
    </row>
    <row r="20" spans="1:3" ht="13.15" customHeight="1" x14ac:dyDescent="0.25">
      <c r="A20" s="157"/>
      <c r="B20" s="158"/>
      <c r="C20" s="159"/>
    </row>
    <row r="21" spans="1:3" ht="13.15" customHeight="1" x14ac:dyDescent="0.25">
      <c r="A21" s="157"/>
      <c r="B21" s="158"/>
      <c r="C21" s="159"/>
    </row>
    <row r="22" spans="1:3" ht="13.15" customHeight="1" x14ac:dyDescent="0.25">
      <c r="A22" s="157"/>
      <c r="B22" s="158"/>
      <c r="C22" s="159"/>
    </row>
    <row r="23" spans="1:3" ht="13.15" customHeight="1" x14ac:dyDescent="0.25">
      <c r="A23" s="157"/>
      <c r="B23" s="158"/>
      <c r="C23" s="159"/>
    </row>
    <row r="24" spans="1:3" ht="13.15" customHeight="1" x14ac:dyDescent="0.25">
      <c r="A24" s="157"/>
      <c r="B24" s="158"/>
      <c r="C24" s="159"/>
    </row>
    <row r="25" spans="1:3" ht="13.15" customHeight="1" x14ac:dyDescent="0.25">
      <c r="A25" s="157"/>
      <c r="B25" s="158"/>
      <c r="C25" s="159"/>
    </row>
    <row r="26" spans="1:3" ht="13.15" customHeight="1" x14ac:dyDescent="0.25">
      <c r="A26" s="157"/>
      <c r="B26" s="158"/>
      <c r="C26" s="159"/>
    </row>
    <row r="27" spans="1:3" ht="13.15" customHeight="1" x14ac:dyDescent="0.25">
      <c r="A27" s="157"/>
      <c r="B27" s="158"/>
      <c r="C27" s="159"/>
    </row>
    <row r="28" spans="1:3" ht="13.15" customHeight="1" x14ac:dyDescent="0.25">
      <c r="A28" s="157"/>
      <c r="B28" s="158"/>
      <c r="C28" s="159"/>
    </row>
    <row r="29" spans="1:3" ht="13.15" customHeight="1" x14ac:dyDescent="0.25">
      <c r="A29" s="157"/>
      <c r="B29" s="158"/>
      <c r="C29" s="159"/>
    </row>
    <row r="30" spans="1:3" ht="13.15" customHeight="1" x14ac:dyDescent="0.25">
      <c r="A30" s="157"/>
      <c r="B30" s="158"/>
      <c r="C30" s="159"/>
    </row>
    <row r="31" spans="1:3" ht="13.15" customHeight="1" x14ac:dyDescent="0.25">
      <c r="A31" s="157"/>
      <c r="B31" s="158"/>
      <c r="C31" s="159"/>
    </row>
    <row r="32" spans="1:3" ht="13.15" customHeight="1" x14ac:dyDescent="0.25">
      <c r="A32" s="157"/>
      <c r="B32" s="158"/>
      <c r="C32" s="159"/>
    </row>
    <row r="33" spans="1:3" ht="13.15" customHeight="1" x14ac:dyDescent="0.25">
      <c r="A33" s="157"/>
      <c r="B33" s="158"/>
      <c r="C33" s="159"/>
    </row>
    <row r="34" spans="1:3" ht="13.15" customHeight="1" x14ac:dyDescent="0.25">
      <c r="A34" s="157"/>
      <c r="B34" s="158"/>
      <c r="C34" s="159"/>
    </row>
    <row r="35" spans="1:3" ht="13.15" customHeight="1" x14ac:dyDescent="0.25">
      <c r="A35" s="157"/>
      <c r="B35" s="158"/>
      <c r="C35" s="159"/>
    </row>
    <row r="36" spans="1:3" ht="13.15" customHeight="1" x14ac:dyDescent="0.25">
      <c r="A36" s="157"/>
      <c r="B36" s="158"/>
      <c r="C36" s="159"/>
    </row>
    <row r="37" spans="1:3" ht="13.15" customHeight="1" x14ac:dyDescent="0.25">
      <c r="A37" s="157"/>
      <c r="B37" s="158"/>
      <c r="C37" s="159"/>
    </row>
    <row r="38" spans="1:3" ht="13.15" customHeight="1" x14ac:dyDescent="0.25">
      <c r="A38" s="157"/>
      <c r="B38" s="158"/>
      <c r="C38" s="159"/>
    </row>
    <row r="39" spans="1:3" ht="13.15" customHeight="1" x14ac:dyDescent="0.25">
      <c r="A39" s="157"/>
      <c r="B39" s="158"/>
      <c r="C39" s="159"/>
    </row>
    <row r="40" spans="1:3" ht="13.15" customHeight="1" x14ac:dyDescent="0.25">
      <c r="A40" s="157"/>
      <c r="B40" s="158"/>
      <c r="C40" s="159"/>
    </row>
    <row r="41" spans="1:3" ht="13.15" customHeight="1" x14ac:dyDescent="0.25">
      <c r="A41" s="157"/>
      <c r="B41" s="158"/>
      <c r="C41" s="159"/>
    </row>
    <row r="42" spans="1:3" ht="13.15" customHeight="1" x14ac:dyDescent="0.25">
      <c r="A42" s="157"/>
      <c r="B42" s="158"/>
      <c r="C42" s="159"/>
    </row>
    <row r="43" spans="1:3" ht="13.15" customHeight="1" x14ac:dyDescent="0.25">
      <c r="A43" s="157"/>
      <c r="B43" s="158"/>
      <c r="C43" s="159"/>
    </row>
    <row r="44" spans="1:3" ht="13.15" customHeight="1" x14ac:dyDescent="0.25">
      <c r="A44" s="157"/>
      <c r="B44" s="158"/>
      <c r="C44" s="159"/>
    </row>
    <row r="45" spans="1:3" ht="13.15" customHeight="1" x14ac:dyDescent="0.25">
      <c r="A45" s="157"/>
      <c r="B45" s="158"/>
      <c r="C45" s="159"/>
    </row>
    <row r="46" spans="1:3" ht="13.15" customHeight="1" x14ac:dyDescent="0.25">
      <c r="A46" s="157"/>
      <c r="B46" s="158"/>
      <c r="C46" s="159"/>
    </row>
    <row r="47" spans="1:3" ht="13.15" customHeight="1" x14ac:dyDescent="0.25">
      <c r="A47" s="157"/>
      <c r="B47" s="158"/>
      <c r="C47" s="159"/>
    </row>
    <row r="48" spans="1:3" ht="13.15" customHeight="1" x14ac:dyDescent="0.25">
      <c r="A48" s="157"/>
      <c r="B48" s="158"/>
      <c r="C48" s="159"/>
    </row>
    <row r="49" spans="1:3" ht="13.15" customHeight="1" x14ac:dyDescent="0.25">
      <c r="A49" s="157"/>
      <c r="B49" s="158"/>
      <c r="C49" s="159"/>
    </row>
    <row r="50" spans="1:3" ht="13.15" customHeight="1" x14ac:dyDescent="0.25">
      <c r="A50" s="157"/>
      <c r="B50" s="158"/>
      <c r="C50" s="159"/>
    </row>
    <row r="51" spans="1:3" ht="13.15" customHeight="1" x14ac:dyDescent="0.25">
      <c r="A51" s="157"/>
      <c r="B51" s="158"/>
      <c r="C51" s="159"/>
    </row>
    <row r="52" spans="1:3" ht="13.15" customHeight="1" x14ac:dyDescent="0.25">
      <c r="A52" s="157"/>
      <c r="B52" s="158"/>
      <c r="C52" s="159"/>
    </row>
    <row r="53" spans="1:3" ht="13.15" customHeight="1" x14ac:dyDescent="0.25">
      <c r="A53" s="157"/>
      <c r="B53" s="158"/>
      <c r="C53" s="159"/>
    </row>
    <row r="54" spans="1:3" ht="13.15" customHeight="1" x14ac:dyDescent="0.25">
      <c r="A54" s="157"/>
      <c r="B54" s="158"/>
      <c r="C54" s="159"/>
    </row>
    <row r="55" spans="1:3" ht="13.15" customHeight="1" x14ac:dyDescent="0.2"/>
    <row r="56" spans="1:3" ht="13.15" customHeight="1" x14ac:dyDescent="0.2"/>
    <row r="57" spans="1:3" ht="13.15" customHeight="1" x14ac:dyDescent="0.2">
      <c r="A57" s="309" t="s">
        <v>148</v>
      </c>
      <c r="B57" s="297"/>
      <c r="C57" s="298"/>
    </row>
    <row r="58" spans="1:3" x14ac:dyDescent="0.2">
      <c r="A58" s="646"/>
      <c r="B58" s="647"/>
      <c r="C58" s="648"/>
    </row>
    <row r="59" spans="1:3" x14ac:dyDescent="0.2">
      <c r="A59" s="649"/>
      <c r="B59" s="567"/>
      <c r="C59" s="650"/>
    </row>
    <row r="60" spans="1:3" x14ac:dyDescent="0.2">
      <c r="A60" s="649"/>
      <c r="B60" s="567"/>
      <c r="C60" s="650"/>
    </row>
    <row r="61" spans="1:3" x14ac:dyDescent="0.2">
      <c r="A61" s="651"/>
      <c r="B61" s="652"/>
      <c r="C61" s="653"/>
    </row>
  </sheetData>
  <sheetProtection selectLockedCells="1"/>
  <mergeCells count="4">
    <mergeCell ref="G3:I3"/>
    <mergeCell ref="A6:C6"/>
    <mergeCell ref="B10:C10"/>
    <mergeCell ref="A58:C61"/>
  </mergeCells>
  <dataValidations count="7">
    <dataValidation allowBlank="1" showInputMessage="1" showErrorMessage="1" promptTitle="OHJE" prompt="Voit halutessasi antaa lisätietoja hanketoimintojen kustannuksiin liittyen." sqref="A58"/>
    <dataValidation allowBlank="1" showInputMessage="1" showErrorMessage="1" promptTitle="OHJE" prompt="Jos tarkka kustannus ei ole tiedossa, budjetoi kustannus parhaan käytettävissä olevan arvion mukaisesti." sqref="C13"/>
    <dataValidation allowBlank="1" showInputMessage="1" showErrorMessage="1" promptTitle="OHJE" prompt="Kirjaa kustannuksen selite." sqref="B13:B54"/>
    <dataValidation allowBlank="1" showInputMessage="1" showErrorMessage="1" promptTitle="OHJE" prompt="Syötä euromäärä." sqref="C14:C54"/>
    <dataValidation type="list" allowBlank="1" showInputMessage="1" showErrorMessage="1" promptTitle="OHJE" prompt="Valitse alasvetovalikosta kustannusta määrittävä kustannuslaji. _x000a_ HUOM! Yksikkökustannuksia voi budjetoida ainoastaan kansallisessa tavoitteessa 6.1 ." sqref="A13:A54">
      <mc:AlternateContent xmlns:x12ac="http://schemas.microsoft.com/office/spreadsheetml/2011/1/ac" xmlns:mc="http://schemas.openxmlformats.org/markup-compatibility/2006">
        <mc:Choice Requires="x12ac">
          <x12ac:list>Käyttö- ja kiinteä omaisuus, Ostopalvelut,"Aineet, tarvikkeet ja muut kustannukset", Matkakustannukset (15% malli), Yksikkökustannus</x12ac:list>
        </mc:Choice>
        <mc:Fallback>
          <formula1>"Käyttö- ja kiinteä omaisuus, Ostopalvelut,Aineet, tarvikkeet ja muut kustannukset, Matkakustannukset (15% malli), Yksikkökustannus"</formula1>
        </mc:Fallback>
      </mc:AlternateContent>
    </dataValidation>
    <dataValidation allowBlank="1" showInputMessage="1" showErrorMessage="1" promptTitle="OHJE" prompt="Kirjaa tähän hakulomakkeen mukainen toiminto nro 2." sqref="C10"/>
    <dataValidation allowBlank="1" showInputMessage="1" showErrorMessage="1" promptTitle="OHJE" prompt="Kirjaa budetin toiminto-välilehdille hakemuslomakkeelle kirjaamasi toiminnot yksi kerrallaan." sqref="C11"/>
  </dataValidations>
  <hyperlinks>
    <hyperlink ref="G3:I3" location="'Aloita tästä'!A1" display="PALAA TÄSTÄ KANSISIVULLE"/>
  </hyperlinks>
  <pageMargins left="0.39370078740157483" right="0.70866141732283472" top="0.39370078740157483" bottom="0.78740157480314965" header="0.31496062992125984" footer="0.31496062992125984"/>
  <pageSetup paperSize="9" fitToWidth="0" fitToHeight="0"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3:I61"/>
  <sheetViews>
    <sheetView showGridLines="0" zoomScaleNormal="100" workbookViewId="0">
      <selection activeCell="G3" sqref="G3:I3"/>
    </sheetView>
  </sheetViews>
  <sheetFormatPr defaultRowHeight="12.75" x14ac:dyDescent="0.2"/>
  <cols>
    <col min="1" max="1" width="19.42578125" style="154" customWidth="1"/>
    <col min="2" max="2" width="48.7109375" customWidth="1"/>
    <col min="3" max="3" width="18.85546875" style="154" customWidth="1"/>
    <col min="4" max="16384" width="9.140625" style="154"/>
  </cols>
  <sheetData>
    <row r="3" spans="1:9" x14ac:dyDescent="0.2">
      <c r="G3" s="551" t="s">
        <v>307</v>
      </c>
      <c r="H3" s="552"/>
      <c r="I3" s="553"/>
    </row>
    <row r="4" spans="1:9" customFormat="1" x14ac:dyDescent="0.2"/>
    <row r="5" spans="1:9" customFormat="1" x14ac:dyDescent="0.2">
      <c r="A5" s="309" t="str">
        <f>'Budj perustiedot'!A10</f>
        <v>Hankkeen nimi</v>
      </c>
      <c r="B5" s="297" t="str">
        <f>IF('Budj perustiedot'!B10&lt;&gt;0,'Budj perustiedot'!B10,"")</f>
        <v/>
      </c>
      <c r="C5" s="298"/>
    </row>
    <row r="6" spans="1:9" customFormat="1" ht="60.75" customHeight="1" x14ac:dyDescent="0.2">
      <c r="A6" s="625">
        <f>N_HankkeenNimi</f>
        <v>0</v>
      </c>
      <c r="B6" s="626"/>
      <c r="C6" s="627"/>
    </row>
    <row r="7" spans="1:9" x14ac:dyDescent="0.2">
      <c r="C7" s="155"/>
    </row>
    <row r="8" spans="1:9" ht="15" x14ac:dyDescent="0.25">
      <c r="A8" s="310" t="s">
        <v>314</v>
      </c>
      <c r="B8" s="311" t="s">
        <v>176</v>
      </c>
      <c r="C8" s="312">
        <f>SUM(C13:C54)</f>
        <v>0</v>
      </c>
    </row>
    <row r="9" spans="1:9" customFormat="1" x14ac:dyDescent="0.2"/>
    <row r="10" spans="1:9" customFormat="1" ht="75" customHeight="1" x14ac:dyDescent="0.2">
      <c r="A10" s="313" t="s">
        <v>177</v>
      </c>
      <c r="B10" s="645">
        <f>N_Tavoite2Toiminto3</f>
        <v>0</v>
      </c>
      <c r="C10" s="645"/>
    </row>
    <row r="11" spans="1:9" customFormat="1" x14ac:dyDescent="0.2">
      <c r="C11" s="156"/>
    </row>
    <row r="12" spans="1:9" customFormat="1" ht="15" x14ac:dyDescent="0.25">
      <c r="A12" s="314" t="s">
        <v>178</v>
      </c>
      <c r="B12" s="314" t="s">
        <v>179</v>
      </c>
      <c r="C12" s="305" t="s">
        <v>163</v>
      </c>
    </row>
    <row r="13" spans="1:9" customFormat="1" ht="15" x14ac:dyDescent="0.25">
      <c r="A13" s="157"/>
      <c r="B13" s="158"/>
      <c r="C13" s="159">
        <v>0</v>
      </c>
    </row>
    <row r="14" spans="1:9" customFormat="1" ht="15" x14ac:dyDescent="0.25">
      <c r="A14" s="157"/>
      <c r="B14" s="158"/>
      <c r="C14" s="159"/>
    </row>
    <row r="15" spans="1:9" customFormat="1" ht="15" x14ac:dyDescent="0.25">
      <c r="A15" s="157"/>
      <c r="B15" s="158"/>
      <c r="C15" s="159"/>
    </row>
    <row r="16" spans="1:9" ht="13.15" customHeight="1" x14ac:dyDescent="0.25">
      <c r="A16" s="157"/>
      <c r="B16" s="158"/>
      <c r="C16" s="159"/>
    </row>
    <row r="17" spans="1:3" ht="13.15" customHeight="1" x14ac:dyDescent="0.25">
      <c r="A17" s="157"/>
      <c r="B17" s="158"/>
      <c r="C17" s="159"/>
    </row>
    <row r="18" spans="1:3" ht="13.15" customHeight="1" x14ac:dyDescent="0.25">
      <c r="A18" s="157"/>
      <c r="B18" s="158"/>
      <c r="C18" s="159"/>
    </row>
    <row r="19" spans="1:3" ht="13.15" customHeight="1" x14ac:dyDescent="0.25">
      <c r="A19" s="157"/>
      <c r="B19" s="158"/>
      <c r="C19" s="159"/>
    </row>
    <row r="20" spans="1:3" ht="13.15" customHeight="1" x14ac:dyDescent="0.25">
      <c r="A20" s="157"/>
      <c r="B20" s="158"/>
      <c r="C20" s="159"/>
    </row>
    <row r="21" spans="1:3" ht="13.15" customHeight="1" x14ac:dyDescent="0.25">
      <c r="A21" s="157"/>
      <c r="B21" s="158"/>
      <c r="C21" s="159"/>
    </row>
    <row r="22" spans="1:3" ht="13.15" customHeight="1" x14ac:dyDescent="0.25">
      <c r="A22" s="157"/>
      <c r="B22" s="158"/>
      <c r="C22" s="159"/>
    </row>
    <row r="23" spans="1:3" ht="13.15" customHeight="1" x14ac:dyDescent="0.25">
      <c r="A23" s="157"/>
      <c r="B23" s="158"/>
      <c r="C23" s="159"/>
    </row>
    <row r="24" spans="1:3" ht="13.15" customHeight="1" x14ac:dyDescent="0.25">
      <c r="A24" s="157"/>
      <c r="B24" s="158"/>
      <c r="C24" s="159"/>
    </row>
    <row r="25" spans="1:3" ht="13.15" customHeight="1" x14ac:dyDescent="0.25">
      <c r="A25" s="157"/>
      <c r="B25" s="158"/>
      <c r="C25" s="159"/>
    </row>
    <row r="26" spans="1:3" ht="13.15" customHeight="1" x14ac:dyDescent="0.25">
      <c r="A26" s="157"/>
      <c r="B26" s="158"/>
      <c r="C26" s="159"/>
    </row>
    <row r="27" spans="1:3" ht="13.15" customHeight="1" x14ac:dyDescent="0.25">
      <c r="A27" s="157"/>
      <c r="B27" s="158"/>
      <c r="C27" s="159"/>
    </row>
    <row r="28" spans="1:3" ht="13.15" customHeight="1" x14ac:dyDescent="0.25">
      <c r="A28" s="157"/>
      <c r="B28" s="158"/>
      <c r="C28" s="159"/>
    </row>
    <row r="29" spans="1:3" ht="13.15" customHeight="1" x14ac:dyDescent="0.25">
      <c r="A29" s="157"/>
      <c r="B29" s="158"/>
      <c r="C29" s="159"/>
    </row>
    <row r="30" spans="1:3" ht="13.15" customHeight="1" x14ac:dyDescent="0.25">
      <c r="A30" s="157"/>
      <c r="B30" s="158"/>
      <c r="C30" s="159"/>
    </row>
    <row r="31" spans="1:3" ht="13.15" customHeight="1" x14ac:dyDescent="0.25">
      <c r="A31" s="157"/>
      <c r="B31" s="158"/>
      <c r="C31" s="159"/>
    </row>
    <row r="32" spans="1:3" ht="13.15" customHeight="1" x14ac:dyDescent="0.25">
      <c r="A32" s="157"/>
      <c r="B32" s="158"/>
      <c r="C32" s="159"/>
    </row>
    <row r="33" spans="1:3" ht="13.15" customHeight="1" x14ac:dyDescent="0.25">
      <c r="A33" s="157"/>
      <c r="B33" s="158"/>
      <c r="C33" s="159"/>
    </row>
    <row r="34" spans="1:3" ht="13.15" customHeight="1" x14ac:dyDescent="0.25">
      <c r="A34" s="157"/>
      <c r="B34" s="158"/>
      <c r="C34" s="159"/>
    </row>
    <row r="35" spans="1:3" ht="13.15" customHeight="1" x14ac:dyDescent="0.25">
      <c r="A35" s="157"/>
      <c r="B35" s="158"/>
      <c r="C35" s="159"/>
    </row>
    <row r="36" spans="1:3" ht="13.15" customHeight="1" x14ac:dyDescent="0.25">
      <c r="A36" s="157"/>
      <c r="B36" s="158"/>
      <c r="C36" s="159"/>
    </row>
    <row r="37" spans="1:3" ht="13.15" customHeight="1" x14ac:dyDescent="0.25">
      <c r="A37" s="157"/>
      <c r="B37" s="158"/>
      <c r="C37" s="159"/>
    </row>
    <row r="38" spans="1:3" ht="13.15" customHeight="1" x14ac:dyDescent="0.25">
      <c r="A38" s="157"/>
      <c r="B38" s="158"/>
      <c r="C38" s="159"/>
    </row>
    <row r="39" spans="1:3" ht="13.15" customHeight="1" x14ac:dyDescent="0.25">
      <c r="A39" s="157"/>
      <c r="B39" s="158"/>
      <c r="C39" s="159"/>
    </row>
    <row r="40" spans="1:3" ht="13.15" customHeight="1" x14ac:dyDescent="0.25">
      <c r="A40" s="157"/>
      <c r="B40" s="158"/>
      <c r="C40" s="159"/>
    </row>
    <row r="41" spans="1:3" ht="13.15" customHeight="1" x14ac:dyDescent="0.25">
      <c r="A41" s="157"/>
      <c r="B41" s="158"/>
      <c r="C41" s="159"/>
    </row>
    <row r="42" spans="1:3" ht="13.15" customHeight="1" x14ac:dyDescent="0.25">
      <c r="A42" s="157"/>
      <c r="B42" s="158"/>
      <c r="C42" s="159"/>
    </row>
    <row r="43" spans="1:3" ht="13.15" customHeight="1" x14ac:dyDescent="0.25">
      <c r="A43" s="157"/>
      <c r="B43" s="158"/>
      <c r="C43" s="159"/>
    </row>
    <row r="44" spans="1:3" ht="13.15" customHeight="1" x14ac:dyDescent="0.25">
      <c r="A44" s="157"/>
      <c r="B44" s="158"/>
      <c r="C44" s="159"/>
    </row>
    <row r="45" spans="1:3" ht="13.15" customHeight="1" x14ac:dyDescent="0.25">
      <c r="A45" s="157"/>
      <c r="B45" s="158"/>
      <c r="C45" s="159"/>
    </row>
    <row r="46" spans="1:3" ht="13.15" customHeight="1" x14ac:dyDescent="0.25">
      <c r="A46" s="157"/>
      <c r="B46" s="158"/>
      <c r="C46" s="159"/>
    </row>
    <row r="47" spans="1:3" ht="13.15" customHeight="1" x14ac:dyDescent="0.25">
      <c r="A47" s="157"/>
      <c r="B47" s="158"/>
      <c r="C47" s="159"/>
    </row>
    <row r="48" spans="1:3" ht="13.15" customHeight="1" x14ac:dyDescent="0.25">
      <c r="A48" s="157"/>
      <c r="B48" s="158"/>
      <c r="C48" s="159"/>
    </row>
    <row r="49" spans="1:3" ht="13.15" customHeight="1" x14ac:dyDescent="0.25">
      <c r="A49" s="157"/>
      <c r="B49" s="158"/>
      <c r="C49" s="159"/>
    </row>
    <row r="50" spans="1:3" ht="13.15" customHeight="1" x14ac:dyDescent="0.25">
      <c r="A50" s="157"/>
      <c r="B50" s="158"/>
      <c r="C50" s="159"/>
    </row>
    <row r="51" spans="1:3" ht="13.15" customHeight="1" x14ac:dyDescent="0.25">
      <c r="A51" s="157"/>
      <c r="B51" s="158"/>
      <c r="C51" s="159"/>
    </row>
    <row r="52" spans="1:3" ht="13.15" customHeight="1" x14ac:dyDescent="0.25">
      <c r="A52" s="157"/>
      <c r="B52" s="158"/>
      <c r="C52" s="159"/>
    </row>
    <row r="53" spans="1:3" ht="13.15" customHeight="1" x14ac:dyDescent="0.25">
      <c r="A53" s="157"/>
      <c r="B53" s="158"/>
      <c r="C53" s="159"/>
    </row>
    <row r="54" spans="1:3" ht="13.15" customHeight="1" x14ac:dyDescent="0.25">
      <c r="A54" s="157"/>
      <c r="B54" s="158"/>
      <c r="C54" s="159"/>
    </row>
    <row r="55" spans="1:3" ht="13.15" customHeight="1" x14ac:dyDescent="0.2"/>
    <row r="56" spans="1:3" ht="13.15" customHeight="1" x14ac:dyDescent="0.2"/>
    <row r="57" spans="1:3" ht="13.15" customHeight="1" x14ac:dyDescent="0.2">
      <c r="A57" s="309" t="s">
        <v>148</v>
      </c>
      <c r="B57" s="297"/>
      <c r="C57" s="298"/>
    </row>
    <row r="58" spans="1:3" x14ac:dyDescent="0.2">
      <c r="A58" s="646"/>
      <c r="B58" s="647"/>
      <c r="C58" s="648"/>
    </row>
    <row r="59" spans="1:3" x14ac:dyDescent="0.2">
      <c r="A59" s="649"/>
      <c r="B59" s="567"/>
      <c r="C59" s="650"/>
    </row>
    <row r="60" spans="1:3" x14ac:dyDescent="0.2">
      <c r="A60" s="649"/>
      <c r="B60" s="567"/>
      <c r="C60" s="650"/>
    </row>
    <row r="61" spans="1:3" x14ac:dyDescent="0.2">
      <c r="A61" s="651"/>
      <c r="B61" s="652"/>
      <c r="C61" s="653"/>
    </row>
  </sheetData>
  <sheetProtection selectLockedCells="1"/>
  <mergeCells count="4">
    <mergeCell ref="G3:I3"/>
    <mergeCell ref="A6:C6"/>
    <mergeCell ref="B10:C10"/>
    <mergeCell ref="A58:C61"/>
  </mergeCells>
  <dataValidations count="7">
    <dataValidation allowBlank="1" showInputMessage="1" showErrorMessage="1" promptTitle="OHJE" prompt="Kirjaa budetin toiminto-välilehdille hakemuslomakkeelle kirjaamasi toiminnot yksi kerrallaan." sqref="C11"/>
    <dataValidation allowBlank="1" showInputMessage="1" showErrorMessage="1" promptTitle="OHJE" prompt="Kirjaa tähän hakulomakkeen mukainen toiminto nro 3._x000a_" sqref="C10"/>
    <dataValidation type="list" allowBlank="1" showInputMessage="1" showErrorMessage="1" promptTitle="OHJE" prompt="Valitse alasvetovalikosta kustannusta määrittävä kustannuslaji. _x000a_ HUOM! Yksikkökustannuksia voi budjetoida ainoastaan kansallisessa tavoitteessa 6.1 ." sqref="A13:A54">
      <mc:AlternateContent xmlns:x12ac="http://schemas.microsoft.com/office/spreadsheetml/2011/1/ac" xmlns:mc="http://schemas.openxmlformats.org/markup-compatibility/2006">
        <mc:Choice Requires="x12ac">
          <x12ac:list>Käyttö- ja kiinteä omaisuus, Ostopalvelut,"Aineet, tarvikkeet ja muut kustannukset", Matkakustannukset (15% malli), Yksikkökustannus</x12ac:list>
        </mc:Choice>
        <mc:Fallback>
          <formula1>"Käyttö- ja kiinteä omaisuus, Ostopalvelut,Aineet, tarvikkeet ja muut kustannukset, Matkakustannukset (15% malli), Yksikkökustannus"</formula1>
        </mc:Fallback>
      </mc:AlternateContent>
    </dataValidation>
    <dataValidation allowBlank="1" showInputMessage="1" showErrorMessage="1" promptTitle="OHJE" prompt="Syötä euromäärä." sqref="C14:C54"/>
    <dataValidation allowBlank="1" showInputMessage="1" showErrorMessage="1" promptTitle="OHJE" prompt="Kirjaa kustannuksen selite." sqref="B13:B54"/>
    <dataValidation allowBlank="1" showInputMessage="1" showErrorMessage="1" promptTitle="OHJE" prompt="Jos tarkka kustannus ei ole tiedossa, budjetoi kustannus parhaan käytettävissä olevan arvion mukaisesti." sqref="C13"/>
    <dataValidation allowBlank="1" showInputMessage="1" showErrorMessage="1" promptTitle="OHJE" prompt="Voit halutessasi antaa lisätietoja hanketoimintojen kustannuksiin liittyen." sqref="A58"/>
  </dataValidations>
  <hyperlinks>
    <hyperlink ref="G3:I3" location="'Aloita tästä'!A1" display="PALAA TÄSTÄ KANSISIVULLE"/>
  </hyperlinks>
  <pageMargins left="0.39370078740157483" right="0.70866141732283472" top="0.39370078740157483" bottom="0.78740157480314965" header="0.31496062992125984" footer="0.31496062992125984"/>
  <pageSetup paperSize="9" fitToWidth="0" fitToHeight="0"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pageSetUpPr fitToPage="1"/>
  </sheetPr>
  <dimension ref="A3:I61"/>
  <sheetViews>
    <sheetView showGridLines="0" zoomScaleNormal="100" workbookViewId="0">
      <selection activeCell="G3" sqref="G3:I3"/>
    </sheetView>
  </sheetViews>
  <sheetFormatPr defaultRowHeight="12.75" x14ac:dyDescent="0.2"/>
  <cols>
    <col min="1" max="1" width="19.42578125" style="154" customWidth="1"/>
    <col min="2" max="2" width="48.7109375" customWidth="1"/>
    <col min="3" max="3" width="18.85546875" style="154" customWidth="1"/>
    <col min="4" max="16384" width="9.140625" style="154"/>
  </cols>
  <sheetData>
    <row r="3" spans="1:9" x14ac:dyDescent="0.2">
      <c r="G3" s="551" t="s">
        <v>307</v>
      </c>
      <c r="H3" s="552"/>
      <c r="I3" s="553"/>
    </row>
    <row r="4" spans="1:9" customFormat="1" x14ac:dyDescent="0.2"/>
    <row r="5" spans="1:9" customFormat="1" x14ac:dyDescent="0.2">
      <c r="A5" s="309" t="str">
        <f>'Budj perustiedot'!A10</f>
        <v>Hankkeen nimi</v>
      </c>
      <c r="B5" s="297" t="str">
        <f>IF('Budj perustiedot'!B10&lt;&gt;0,'Budj perustiedot'!B10,"")</f>
        <v/>
      </c>
      <c r="C5" s="298"/>
    </row>
    <row r="6" spans="1:9" customFormat="1" ht="60.75" customHeight="1" x14ac:dyDescent="0.2">
      <c r="A6" s="625">
        <f>N_HankkeenNimi</f>
        <v>0</v>
      </c>
      <c r="B6" s="626"/>
      <c r="C6" s="627"/>
    </row>
    <row r="7" spans="1:9" x14ac:dyDescent="0.2">
      <c r="C7" s="155"/>
    </row>
    <row r="8" spans="1:9" ht="15" x14ac:dyDescent="0.25">
      <c r="A8" s="310" t="s">
        <v>315</v>
      </c>
      <c r="B8" s="311" t="s">
        <v>176</v>
      </c>
      <c r="C8" s="312">
        <f>SUM(C13:C54)</f>
        <v>0</v>
      </c>
    </row>
    <row r="9" spans="1:9" customFormat="1" x14ac:dyDescent="0.2"/>
    <row r="10" spans="1:9" customFormat="1" ht="75" customHeight="1" x14ac:dyDescent="0.2">
      <c r="A10" s="313" t="s">
        <v>177</v>
      </c>
      <c r="B10" s="645">
        <f>N_Tavoite3Toiminto1</f>
        <v>0</v>
      </c>
      <c r="C10" s="645"/>
    </row>
    <row r="11" spans="1:9" customFormat="1" x14ac:dyDescent="0.2">
      <c r="C11" s="156"/>
    </row>
    <row r="12" spans="1:9" customFormat="1" ht="15" x14ac:dyDescent="0.25">
      <c r="A12" s="314" t="s">
        <v>178</v>
      </c>
      <c r="B12" s="314" t="s">
        <v>179</v>
      </c>
      <c r="C12" s="305" t="s">
        <v>163</v>
      </c>
    </row>
    <row r="13" spans="1:9" customFormat="1" ht="15" x14ac:dyDescent="0.25">
      <c r="A13" s="157"/>
      <c r="B13" s="158"/>
      <c r="C13" s="159">
        <v>0</v>
      </c>
    </row>
    <row r="14" spans="1:9" customFormat="1" ht="15" x14ac:dyDescent="0.25">
      <c r="A14" s="157"/>
      <c r="B14" s="158"/>
      <c r="C14" s="159"/>
    </row>
    <row r="15" spans="1:9" customFormat="1" ht="15" x14ac:dyDescent="0.25">
      <c r="A15" s="157"/>
      <c r="B15" s="158"/>
      <c r="C15" s="159"/>
    </row>
    <row r="16" spans="1:9" ht="13.15" customHeight="1" x14ac:dyDescent="0.25">
      <c r="A16" s="157"/>
      <c r="B16" s="158"/>
      <c r="C16" s="159"/>
    </row>
    <row r="17" spans="1:3" ht="13.15" customHeight="1" x14ac:dyDescent="0.25">
      <c r="A17" s="157"/>
      <c r="B17" s="158"/>
      <c r="C17" s="159"/>
    </row>
    <row r="18" spans="1:3" ht="13.15" customHeight="1" x14ac:dyDescent="0.25">
      <c r="A18" s="157"/>
      <c r="B18" s="158"/>
      <c r="C18" s="159"/>
    </row>
    <row r="19" spans="1:3" ht="13.15" customHeight="1" x14ac:dyDescent="0.25">
      <c r="A19" s="157"/>
      <c r="B19" s="158"/>
      <c r="C19" s="159"/>
    </row>
    <row r="20" spans="1:3" ht="13.15" customHeight="1" x14ac:dyDescent="0.25">
      <c r="A20" s="157"/>
      <c r="B20" s="158"/>
      <c r="C20" s="159"/>
    </row>
    <row r="21" spans="1:3" ht="13.15" customHeight="1" x14ac:dyDescent="0.25">
      <c r="A21" s="157"/>
      <c r="B21" s="158"/>
      <c r="C21" s="159"/>
    </row>
    <row r="22" spans="1:3" ht="13.15" customHeight="1" x14ac:dyDescent="0.25">
      <c r="A22" s="157"/>
      <c r="B22" s="158"/>
      <c r="C22" s="159"/>
    </row>
    <row r="23" spans="1:3" ht="13.15" customHeight="1" x14ac:dyDescent="0.25">
      <c r="A23" s="157"/>
      <c r="B23" s="158"/>
      <c r="C23" s="159"/>
    </row>
    <row r="24" spans="1:3" ht="13.15" customHeight="1" x14ac:dyDescent="0.25">
      <c r="A24" s="157"/>
      <c r="B24" s="158"/>
      <c r="C24" s="159"/>
    </row>
    <row r="25" spans="1:3" ht="13.15" customHeight="1" x14ac:dyDescent="0.25">
      <c r="A25" s="157"/>
      <c r="B25" s="158"/>
      <c r="C25" s="159"/>
    </row>
    <row r="26" spans="1:3" ht="13.15" customHeight="1" x14ac:dyDescent="0.25">
      <c r="A26" s="157"/>
      <c r="B26" s="158"/>
      <c r="C26" s="159"/>
    </row>
    <row r="27" spans="1:3" ht="13.15" customHeight="1" x14ac:dyDescent="0.25">
      <c r="A27" s="157"/>
      <c r="B27" s="158"/>
      <c r="C27" s="159"/>
    </row>
    <row r="28" spans="1:3" ht="13.15" customHeight="1" x14ac:dyDescent="0.25">
      <c r="A28" s="157"/>
      <c r="B28" s="158"/>
      <c r="C28" s="159"/>
    </row>
    <row r="29" spans="1:3" ht="13.15" customHeight="1" x14ac:dyDescent="0.25">
      <c r="A29" s="157"/>
      <c r="B29" s="158"/>
      <c r="C29" s="159"/>
    </row>
    <row r="30" spans="1:3" ht="13.15" customHeight="1" x14ac:dyDescent="0.25">
      <c r="A30" s="157"/>
      <c r="B30" s="158"/>
      <c r="C30" s="159"/>
    </row>
    <row r="31" spans="1:3" ht="13.15" customHeight="1" x14ac:dyDescent="0.25">
      <c r="A31" s="157"/>
      <c r="B31" s="158"/>
      <c r="C31" s="159"/>
    </row>
    <row r="32" spans="1:3" ht="13.15" customHeight="1" x14ac:dyDescent="0.25">
      <c r="A32" s="157"/>
      <c r="B32" s="158"/>
      <c r="C32" s="159"/>
    </row>
    <row r="33" spans="1:3" ht="13.15" customHeight="1" x14ac:dyDescent="0.25">
      <c r="A33" s="157"/>
      <c r="B33" s="158"/>
      <c r="C33" s="159"/>
    </row>
    <row r="34" spans="1:3" ht="13.15" customHeight="1" x14ac:dyDescent="0.25">
      <c r="A34" s="157"/>
      <c r="B34" s="158"/>
      <c r="C34" s="159"/>
    </row>
    <row r="35" spans="1:3" ht="13.15" customHeight="1" x14ac:dyDescent="0.25">
      <c r="A35" s="157"/>
      <c r="B35" s="158"/>
      <c r="C35" s="159"/>
    </row>
    <row r="36" spans="1:3" ht="13.15" customHeight="1" x14ac:dyDescent="0.25">
      <c r="A36" s="157"/>
      <c r="B36" s="158"/>
      <c r="C36" s="159"/>
    </row>
    <row r="37" spans="1:3" ht="13.15" customHeight="1" x14ac:dyDescent="0.25">
      <c r="A37" s="157"/>
      <c r="B37" s="158"/>
      <c r="C37" s="159"/>
    </row>
    <row r="38" spans="1:3" ht="13.15" customHeight="1" x14ac:dyDescent="0.25">
      <c r="A38" s="157"/>
      <c r="B38" s="158"/>
      <c r="C38" s="159"/>
    </row>
    <row r="39" spans="1:3" ht="13.15" customHeight="1" x14ac:dyDescent="0.25">
      <c r="A39" s="157"/>
      <c r="B39" s="158"/>
      <c r="C39" s="159"/>
    </row>
    <row r="40" spans="1:3" ht="13.15" customHeight="1" x14ac:dyDescent="0.25">
      <c r="A40" s="157"/>
      <c r="B40" s="158"/>
      <c r="C40" s="159"/>
    </row>
    <row r="41" spans="1:3" ht="13.15" customHeight="1" x14ac:dyDescent="0.25">
      <c r="A41" s="157"/>
      <c r="B41" s="158"/>
      <c r="C41" s="159"/>
    </row>
    <row r="42" spans="1:3" ht="13.15" customHeight="1" x14ac:dyDescent="0.25">
      <c r="A42" s="157"/>
      <c r="B42" s="158"/>
      <c r="C42" s="159"/>
    </row>
    <row r="43" spans="1:3" ht="13.15" customHeight="1" x14ac:dyDescent="0.25">
      <c r="A43" s="157"/>
      <c r="B43" s="158"/>
      <c r="C43" s="159"/>
    </row>
    <row r="44" spans="1:3" ht="13.15" customHeight="1" x14ac:dyDescent="0.25">
      <c r="A44" s="157"/>
      <c r="B44" s="158"/>
      <c r="C44" s="159"/>
    </row>
    <row r="45" spans="1:3" ht="13.15" customHeight="1" x14ac:dyDescent="0.25">
      <c r="A45" s="157"/>
      <c r="B45" s="158"/>
      <c r="C45" s="159"/>
    </row>
    <row r="46" spans="1:3" ht="13.15" customHeight="1" x14ac:dyDescent="0.25">
      <c r="A46" s="157"/>
      <c r="B46" s="158"/>
      <c r="C46" s="159"/>
    </row>
    <row r="47" spans="1:3" ht="13.15" customHeight="1" x14ac:dyDescent="0.25">
      <c r="A47" s="157"/>
      <c r="B47" s="158"/>
      <c r="C47" s="159"/>
    </row>
    <row r="48" spans="1:3" ht="13.15" customHeight="1" x14ac:dyDescent="0.25">
      <c r="A48" s="157"/>
      <c r="B48" s="158"/>
      <c r="C48" s="159"/>
    </row>
    <row r="49" spans="1:3" ht="13.15" customHeight="1" x14ac:dyDescent="0.25">
      <c r="A49" s="157"/>
      <c r="B49" s="158"/>
      <c r="C49" s="159"/>
    </row>
    <row r="50" spans="1:3" ht="13.15" customHeight="1" x14ac:dyDescent="0.25">
      <c r="A50" s="157"/>
      <c r="B50" s="158"/>
      <c r="C50" s="159"/>
    </row>
    <row r="51" spans="1:3" ht="13.15" customHeight="1" x14ac:dyDescent="0.25">
      <c r="A51" s="157"/>
      <c r="B51" s="158"/>
      <c r="C51" s="159"/>
    </row>
    <row r="52" spans="1:3" ht="13.15" customHeight="1" x14ac:dyDescent="0.25">
      <c r="A52" s="157"/>
      <c r="B52" s="158"/>
      <c r="C52" s="159"/>
    </row>
    <row r="53" spans="1:3" ht="13.15" customHeight="1" x14ac:dyDescent="0.25">
      <c r="A53" s="157"/>
      <c r="B53" s="158"/>
      <c r="C53" s="159"/>
    </row>
    <row r="54" spans="1:3" ht="13.15" customHeight="1" x14ac:dyDescent="0.25">
      <c r="A54" s="157"/>
      <c r="B54" s="158"/>
      <c r="C54" s="159"/>
    </row>
    <row r="55" spans="1:3" ht="13.15" customHeight="1" x14ac:dyDescent="0.2"/>
    <row r="56" spans="1:3" ht="13.15" customHeight="1" x14ac:dyDescent="0.2"/>
    <row r="57" spans="1:3" ht="13.15" customHeight="1" x14ac:dyDescent="0.2">
      <c r="A57" s="309" t="s">
        <v>148</v>
      </c>
      <c r="B57" s="297"/>
      <c r="C57" s="298"/>
    </row>
    <row r="58" spans="1:3" x14ac:dyDescent="0.2">
      <c r="A58" s="646"/>
      <c r="B58" s="647"/>
      <c r="C58" s="648"/>
    </row>
    <row r="59" spans="1:3" x14ac:dyDescent="0.2">
      <c r="A59" s="649"/>
      <c r="B59" s="567"/>
      <c r="C59" s="650"/>
    </row>
    <row r="60" spans="1:3" x14ac:dyDescent="0.2">
      <c r="A60" s="649"/>
      <c r="B60" s="567"/>
      <c r="C60" s="650"/>
    </row>
    <row r="61" spans="1:3" x14ac:dyDescent="0.2">
      <c r="A61" s="651"/>
      <c r="B61" s="652"/>
      <c r="C61" s="653"/>
    </row>
  </sheetData>
  <sheetProtection selectLockedCells="1"/>
  <mergeCells count="4">
    <mergeCell ref="G3:I3"/>
    <mergeCell ref="A6:C6"/>
    <mergeCell ref="B10:C10"/>
    <mergeCell ref="A58:C61"/>
  </mergeCells>
  <dataValidations count="7">
    <dataValidation allowBlank="1" showInputMessage="1" showErrorMessage="1" promptTitle="OHJE" prompt="Kirjaa budetin toiminto-välilehdille hakemuslomakkeelle kirjaamasi toiminnot yksi kerrallaan." sqref="C11"/>
    <dataValidation allowBlank="1" showInputMessage="1" showErrorMessage="1" promptTitle="OHJE" prompt="Kirjaa tähän hakulomakkeen mukainen toiminto nro 1." sqref="C10"/>
    <dataValidation type="list" allowBlank="1" showInputMessage="1" showErrorMessage="1" promptTitle="OHJE" prompt="Valitse alasvetovalikosta kustannusta määrittävä kustannuslaji. _x000a_ HUOM! Yksikkökustannuksia voi budjetoida ainoastaan kansallisessa tavoitteessa 6.1 ." sqref="A13:A54">
      <mc:AlternateContent xmlns:x12ac="http://schemas.microsoft.com/office/spreadsheetml/2011/1/ac" xmlns:mc="http://schemas.openxmlformats.org/markup-compatibility/2006">
        <mc:Choice Requires="x12ac">
          <x12ac:list>Käyttö- ja kiinteä omaisuus, Ostopalvelut,"Aineet, tarvikkeet ja muut kustannukset", Matkakustannukset (15% malli), Yksikkökustannus</x12ac:list>
        </mc:Choice>
        <mc:Fallback>
          <formula1>"Käyttö- ja kiinteä omaisuus, Ostopalvelut,Aineet, tarvikkeet ja muut kustannukset, Matkakustannukset (15% malli), Yksikkökustannus"</formula1>
        </mc:Fallback>
      </mc:AlternateContent>
    </dataValidation>
    <dataValidation allowBlank="1" showInputMessage="1" showErrorMessage="1" promptTitle="OHJE" prompt="Syötä euromäärä." sqref="C14:C54"/>
    <dataValidation allowBlank="1" showInputMessage="1" showErrorMessage="1" promptTitle="OHJE" prompt="Kirjaa kustannuksen selite." sqref="B13:B54"/>
    <dataValidation allowBlank="1" showInputMessage="1" showErrorMessage="1" promptTitle="OHJE" prompt="Jos tarkka kustannus ei ole tiedossa, budjetoi kustannus parhaan käytettävissä olevan arvion mukaisesti." sqref="C13"/>
    <dataValidation allowBlank="1" showInputMessage="1" showErrorMessage="1" promptTitle="OHJE" prompt="Voit halutessasi antaa lisätietoja hanketoimintojen kustannuksiin liittyen." sqref="A58"/>
  </dataValidations>
  <hyperlinks>
    <hyperlink ref="G3:I3" location="'Aloita tästä'!A1" display="PALAA TÄSTÄ KANSISIVULLE"/>
  </hyperlinks>
  <pageMargins left="0.39370078740157483" right="0.70866141732283472" top="0.39370078740157483" bottom="0.78740157480314965" header="0.31496062992125984" footer="0.31496062992125984"/>
  <pageSetup paperSize="9" fitToWidth="0" fitToHeight="0"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pageSetUpPr fitToPage="1"/>
  </sheetPr>
  <dimension ref="A3:I61"/>
  <sheetViews>
    <sheetView showGridLines="0" topLeftCell="A19" zoomScaleNormal="100" workbookViewId="0">
      <selection activeCell="G3" sqref="G3:I3"/>
    </sheetView>
  </sheetViews>
  <sheetFormatPr defaultRowHeight="12.75" x14ac:dyDescent="0.2"/>
  <cols>
    <col min="1" max="1" width="19.42578125" style="154" customWidth="1"/>
    <col min="2" max="2" width="48.7109375" customWidth="1"/>
    <col min="3" max="3" width="18.85546875" style="154" customWidth="1"/>
    <col min="4" max="16384" width="9.140625" style="154"/>
  </cols>
  <sheetData>
    <row r="3" spans="1:9" x14ac:dyDescent="0.2">
      <c r="G3" s="551" t="s">
        <v>307</v>
      </c>
      <c r="H3" s="552"/>
      <c r="I3" s="553"/>
    </row>
    <row r="4" spans="1:9" customFormat="1" x14ac:dyDescent="0.2"/>
    <row r="5" spans="1:9" customFormat="1" x14ac:dyDescent="0.2">
      <c r="A5" s="309" t="str">
        <f>'Budj perustiedot'!A10</f>
        <v>Hankkeen nimi</v>
      </c>
      <c r="B5" s="297" t="str">
        <f>IF('Budj perustiedot'!B10&lt;&gt;0,'Budj perustiedot'!B10,"")</f>
        <v/>
      </c>
      <c r="C5" s="298"/>
    </row>
    <row r="6" spans="1:9" customFormat="1" ht="60.75" customHeight="1" x14ac:dyDescent="0.2">
      <c r="A6" s="625">
        <f>N_HankkeenNimi</f>
        <v>0</v>
      </c>
      <c r="B6" s="626"/>
      <c r="C6" s="627"/>
    </row>
    <row r="7" spans="1:9" x14ac:dyDescent="0.2">
      <c r="C7" s="155"/>
    </row>
    <row r="8" spans="1:9" ht="15" x14ac:dyDescent="0.25">
      <c r="A8" s="310" t="s">
        <v>316</v>
      </c>
      <c r="B8" s="311" t="s">
        <v>176</v>
      </c>
      <c r="C8" s="312">
        <f>SUM(C13:C54)</f>
        <v>0</v>
      </c>
    </row>
    <row r="9" spans="1:9" customFormat="1" x14ac:dyDescent="0.2"/>
    <row r="10" spans="1:9" customFormat="1" ht="75" customHeight="1" x14ac:dyDescent="0.2">
      <c r="A10" s="313" t="s">
        <v>177</v>
      </c>
      <c r="B10" s="645">
        <f>N_Tavoite3Toiminto2</f>
        <v>0</v>
      </c>
      <c r="C10" s="645"/>
    </row>
    <row r="11" spans="1:9" customFormat="1" x14ac:dyDescent="0.2">
      <c r="C11" s="156"/>
    </row>
    <row r="12" spans="1:9" customFormat="1" ht="15" x14ac:dyDescent="0.25">
      <c r="A12" s="314" t="s">
        <v>178</v>
      </c>
      <c r="B12" s="314" t="s">
        <v>179</v>
      </c>
      <c r="C12" s="305" t="s">
        <v>163</v>
      </c>
    </row>
    <row r="13" spans="1:9" customFormat="1" ht="15" x14ac:dyDescent="0.25">
      <c r="A13" s="157"/>
      <c r="B13" s="158"/>
      <c r="C13" s="159">
        <v>0</v>
      </c>
    </row>
    <row r="14" spans="1:9" customFormat="1" ht="15" x14ac:dyDescent="0.25">
      <c r="A14" s="157"/>
      <c r="B14" s="158"/>
      <c r="C14" s="159"/>
    </row>
    <row r="15" spans="1:9" customFormat="1" ht="15" x14ac:dyDescent="0.25">
      <c r="A15" s="157"/>
      <c r="B15" s="158"/>
      <c r="C15" s="159"/>
    </row>
    <row r="16" spans="1:9" ht="13.15" customHeight="1" x14ac:dyDescent="0.25">
      <c r="A16" s="157"/>
      <c r="B16" s="158"/>
      <c r="C16" s="159"/>
    </row>
    <row r="17" spans="1:3" ht="13.15" customHeight="1" x14ac:dyDescent="0.25">
      <c r="A17" s="157"/>
      <c r="B17" s="158"/>
      <c r="C17" s="159"/>
    </row>
    <row r="18" spans="1:3" ht="13.15" customHeight="1" x14ac:dyDescent="0.25">
      <c r="A18" s="157"/>
      <c r="B18" s="158"/>
      <c r="C18" s="159"/>
    </row>
    <row r="19" spans="1:3" ht="13.15" customHeight="1" x14ac:dyDescent="0.25">
      <c r="A19" s="157"/>
      <c r="B19" s="158"/>
      <c r="C19" s="159"/>
    </row>
    <row r="20" spans="1:3" ht="13.15" customHeight="1" x14ac:dyDescent="0.25">
      <c r="A20" s="157"/>
      <c r="B20" s="158"/>
      <c r="C20" s="159"/>
    </row>
    <row r="21" spans="1:3" ht="13.15" customHeight="1" x14ac:dyDescent="0.25">
      <c r="A21" s="157"/>
      <c r="B21" s="158"/>
      <c r="C21" s="159"/>
    </row>
    <row r="22" spans="1:3" ht="13.15" customHeight="1" x14ac:dyDescent="0.25">
      <c r="A22" s="157"/>
      <c r="B22" s="158"/>
      <c r="C22" s="159"/>
    </row>
    <row r="23" spans="1:3" ht="13.15" customHeight="1" x14ac:dyDescent="0.25">
      <c r="A23" s="157"/>
      <c r="B23" s="158"/>
      <c r="C23" s="159"/>
    </row>
    <row r="24" spans="1:3" ht="13.15" customHeight="1" x14ac:dyDescent="0.25">
      <c r="A24" s="157"/>
      <c r="B24" s="158"/>
      <c r="C24" s="159"/>
    </row>
    <row r="25" spans="1:3" ht="13.15" customHeight="1" x14ac:dyDescent="0.25">
      <c r="A25" s="157"/>
      <c r="B25" s="158"/>
      <c r="C25" s="159"/>
    </row>
    <row r="26" spans="1:3" ht="13.15" customHeight="1" x14ac:dyDescent="0.25">
      <c r="A26" s="157"/>
      <c r="B26" s="158"/>
      <c r="C26" s="159"/>
    </row>
    <row r="27" spans="1:3" ht="13.15" customHeight="1" x14ac:dyDescent="0.25">
      <c r="A27" s="157"/>
      <c r="B27" s="158"/>
      <c r="C27" s="159"/>
    </row>
    <row r="28" spans="1:3" ht="13.15" customHeight="1" x14ac:dyDescent="0.25">
      <c r="A28" s="157"/>
      <c r="B28" s="158"/>
      <c r="C28" s="159"/>
    </row>
    <row r="29" spans="1:3" ht="13.15" customHeight="1" x14ac:dyDescent="0.25">
      <c r="A29" s="157"/>
      <c r="B29" s="158"/>
      <c r="C29" s="159"/>
    </row>
    <row r="30" spans="1:3" ht="13.15" customHeight="1" x14ac:dyDescent="0.25">
      <c r="A30" s="157"/>
      <c r="B30" s="158"/>
      <c r="C30" s="159"/>
    </row>
    <row r="31" spans="1:3" ht="13.15" customHeight="1" x14ac:dyDescent="0.25">
      <c r="A31" s="157"/>
      <c r="B31" s="158"/>
      <c r="C31" s="159"/>
    </row>
    <row r="32" spans="1:3" ht="13.15" customHeight="1" x14ac:dyDescent="0.25">
      <c r="A32" s="157"/>
      <c r="B32" s="158"/>
      <c r="C32" s="159"/>
    </row>
    <row r="33" spans="1:3" ht="13.15" customHeight="1" x14ac:dyDescent="0.25">
      <c r="A33" s="157"/>
      <c r="B33" s="158"/>
      <c r="C33" s="159"/>
    </row>
    <row r="34" spans="1:3" ht="13.15" customHeight="1" x14ac:dyDescent="0.25">
      <c r="A34" s="157"/>
      <c r="B34" s="158"/>
      <c r="C34" s="159"/>
    </row>
    <row r="35" spans="1:3" ht="13.15" customHeight="1" x14ac:dyDescent="0.25">
      <c r="A35" s="157"/>
      <c r="B35" s="158"/>
      <c r="C35" s="159"/>
    </row>
    <row r="36" spans="1:3" ht="13.15" customHeight="1" x14ac:dyDescent="0.25">
      <c r="A36" s="157"/>
      <c r="B36" s="158"/>
      <c r="C36" s="159"/>
    </row>
    <row r="37" spans="1:3" ht="13.15" customHeight="1" x14ac:dyDescent="0.25">
      <c r="A37" s="157"/>
      <c r="B37" s="158"/>
      <c r="C37" s="159"/>
    </row>
    <row r="38" spans="1:3" ht="13.15" customHeight="1" x14ac:dyDescent="0.25">
      <c r="A38" s="157"/>
      <c r="B38" s="158"/>
      <c r="C38" s="159"/>
    </row>
    <row r="39" spans="1:3" ht="13.15" customHeight="1" x14ac:dyDescent="0.25">
      <c r="A39" s="157"/>
      <c r="B39" s="158"/>
      <c r="C39" s="159"/>
    </row>
    <row r="40" spans="1:3" ht="13.15" customHeight="1" x14ac:dyDescent="0.25">
      <c r="A40" s="157"/>
      <c r="B40" s="158"/>
      <c r="C40" s="159"/>
    </row>
    <row r="41" spans="1:3" ht="13.15" customHeight="1" x14ac:dyDescent="0.25">
      <c r="A41" s="157"/>
      <c r="B41" s="158"/>
      <c r="C41" s="159"/>
    </row>
    <row r="42" spans="1:3" ht="13.15" customHeight="1" x14ac:dyDescent="0.25">
      <c r="A42" s="157"/>
      <c r="B42" s="158"/>
      <c r="C42" s="159"/>
    </row>
    <row r="43" spans="1:3" ht="13.15" customHeight="1" x14ac:dyDescent="0.25">
      <c r="A43" s="157"/>
      <c r="B43" s="158"/>
      <c r="C43" s="159"/>
    </row>
    <row r="44" spans="1:3" ht="13.15" customHeight="1" x14ac:dyDescent="0.25">
      <c r="A44" s="157"/>
      <c r="B44" s="158"/>
      <c r="C44" s="159"/>
    </row>
    <row r="45" spans="1:3" ht="13.15" customHeight="1" x14ac:dyDescent="0.25">
      <c r="A45" s="157"/>
      <c r="B45" s="158"/>
      <c r="C45" s="159"/>
    </row>
    <row r="46" spans="1:3" ht="13.15" customHeight="1" x14ac:dyDescent="0.25">
      <c r="A46" s="157"/>
      <c r="B46" s="158"/>
      <c r="C46" s="159"/>
    </row>
    <row r="47" spans="1:3" ht="13.15" customHeight="1" x14ac:dyDescent="0.25">
      <c r="A47" s="157"/>
      <c r="B47" s="158"/>
      <c r="C47" s="159"/>
    </row>
    <row r="48" spans="1:3" ht="13.15" customHeight="1" x14ac:dyDescent="0.25">
      <c r="A48" s="157"/>
      <c r="B48" s="158"/>
      <c r="C48" s="159"/>
    </row>
    <row r="49" spans="1:3" ht="13.15" customHeight="1" x14ac:dyDescent="0.25">
      <c r="A49" s="157"/>
      <c r="B49" s="158"/>
      <c r="C49" s="159"/>
    </row>
    <row r="50" spans="1:3" ht="13.15" customHeight="1" x14ac:dyDescent="0.25">
      <c r="A50" s="157"/>
      <c r="B50" s="158"/>
      <c r="C50" s="159"/>
    </row>
    <row r="51" spans="1:3" ht="13.15" customHeight="1" x14ac:dyDescent="0.25">
      <c r="A51" s="157"/>
      <c r="B51" s="158"/>
      <c r="C51" s="159"/>
    </row>
    <row r="52" spans="1:3" ht="13.15" customHeight="1" x14ac:dyDescent="0.25">
      <c r="A52" s="157"/>
      <c r="B52" s="158"/>
      <c r="C52" s="159"/>
    </row>
    <row r="53" spans="1:3" ht="13.15" customHeight="1" x14ac:dyDescent="0.25">
      <c r="A53" s="157"/>
      <c r="B53" s="158"/>
      <c r="C53" s="159"/>
    </row>
    <row r="54" spans="1:3" ht="13.15" customHeight="1" x14ac:dyDescent="0.25">
      <c r="A54" s="157"/>
      <c r="B54" s="158"/>
      <c r="C54" s="159"/>
    </row>
    <row r="55" spans="1:3" ht="13.15" customHeight="1" x14ac:dyDescent="0.2"/>
    <row r="56" spans="1:3" ht="13.15" customHeight="1" x14ac:dyDescent="0.2"/>
    <row r="57" spans="1:3" ht="13.15" customHeight="1" x14ac:dyDescent="0.2">
      <c r="A57" s="309" t="s">
        <v>148</v>
      </c>
      <c r="B57" s="297"/>
      <c r="C57" s="298"/>
    </row>
    <row r="58" spans="1:3" x14ac:dyDescent="0.2">
      <c r="A58" s="646"/>
      <c r="B58" s="647"/>
      <c r="C58" s="648"/>
    </row>
    <row r="59" spans="1:3" x14ac:dyDescent="0.2">
      <c r="A59" s="649"/>
      <c r="B59" s="567"/>
      <c r="C59" s="650"/>
    </row>
    <row r="60" spans="1:3" x14ac:dyDescent="0.2">
      <c r="A60" s="649"/>
      <c r="B60" s="567"/>
      <c r="C60" s="650"/>
    </row>
    <row r="61" spans="1:3" x14ac:dyDescent="0.2">
      <c r="A61" s="651"/>
      <c r="B61" s="652"/>
      <c r="C61" s="653"/>
    </row>
  </sheetData>
  <sheetProtection selectLockedCells="1"/>
  <mergeCells count="4">
    <mergeCell ref="G3:I3"/>
    <mergeCell ref="A6:C6"/>
    <mergeCell ref="B10:C10"/>
    <mergeCell ref="A58:C61"/>
  </mergeCells>
  <dataValidations count="7">
    <dataValidation allowBlank="1" showInputMessage="1" showErrorMessage="1" promptTitle="OHJE" prompt="Voit halutessasi antaa lisätietoja hanketoimintojen kustannuksiin liittyen." sqref="A58"/>
    <dataValidation allowBlank="1" showInputMessage="1" showErrorMessage="1" promptTitle="OHJE" prompt="Jos tarkka kustannus ei ole tiedossa, budjetoi kustannus parhaan käytettävissä olevan arvion mukaisesti." sqref="C13"/>
    <dataValidation allowBlank="1" showInputMessage="1" showErrorMessage="1" promptTitle="OHJE" prompt="Kirjaa kustannuksen selite." sqref="B13:B54"/>
    <dataValidation allowBlank="1" showInputMessage="1" showErrorMessage="1" promptTitle="OHJE" prompt="Syötä euromäärä." sqref="C14:C54"/>
    <dataValidation type="list" allowBlank="1" showInputMessage="1" showErrorMessage="1" promptTitle="OHJE" prompt="Valitse alasvetovalikosta kustannusta määrittävä kustannuslaji. _x000a_ HUOM! Yksikkökustannuksia voi budjetoida ainoastaan kansallisessa tavoitteessa 6.1 ." sqref="A13:A54">
      <mc:AlternateContent xmlns:x12ac="http://schemas.microsoft.com/office/spreadsheetml/2011/1/ac" xmlns:mc="http://schemas.openxmlformats.org/markup-compatibility/2006">
        <mc:Choice Requires="x12ac">
          <x12ac:list>Käyttö- ja kiinteä omaisuus, Ostopalvelut,"Aineet, tarvikkeet ja muut kustannukset", Matkakustannukset (15% malli), Yksikkökustannus</x12ac:list>
        </mc:Choice>
        <mc:Fallback>
          <formula1>"Käyttö- ja kiinteä omaisuus, Ostopalvelut,Aineet, tarvikkeet ja muut kustannukset, Matkakustannukset (15% malli), Yksikkökustannus"</formula1>
        </mc:Fallback>
      </mc:AlternateContent>
    </dataValidation>
    <dataValidation allowBlank="1" showInputMessage="1" showErrorMessage="1" promptTitle="OHJE" prompt="Kirjaa tähän hakulomakkeen mukainen toiminto nro 2." sqref="C10"/>
    <dataValidation allowBlank="1" showInputMessage="1" showErrorMessage="1" promptTitle="OHJE" prompt="Kirjaa budetin toiminto-välilehdille hakemuslomakkeelle kirjaamasi toiminnot yksi kerrallaan." sqref="C11"/>
  </dataValidations>
  <hyperlinks>
    <hyperlink ref="G3:I3" location="'Aloita tästä'!A1" display="PALAA TÄSTÄ KANSISIVULLE"/>
  </hyperlinks>
  <pageMargins left="0.39370078740157483" right="0.70866141732283472" top="0.39370078740157483" bottom="0.78740157480314965" header="0.31496062992125984" footer="0.31496062992125984"/>
  <pageSetup paperSize="9" fitToWidth="0" fitToHeight="0"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pageSetUpPr fitToPage="1"/>
  </sheetPr>
  <dimension ref="A3:I61"/>
  <sheetViews>
    <sheetView showGridLines="0" zoomScaleNormal="100" workbookViewId="0">
      <selection activeCell="G3" sqref="G3:I3"/>
    </sheetView>
  </sheetViews>
  <sheetFormatPr defaultRowHeight="12.75" x14ac:dyDescent="0.2"/>
  <cols>
    <col min="1" max="1" width="19.42578125" style="154" customWidth="1"/>
    <col min="2" max="2" width="48.7109375" customWidth="1"/>
    <col min="3" max="3" width="18.85546875" style="154" customWidth="1"/>
    <col min="4" max="16384" width="9.140625" style="154"/>
  </cols>
  <sheetData>
    <row r="3" spans="1:9" x14ac:dyDescent="0.2">
      <c r="G3" s="551" t="s">
        <v>307</v>
      </c>
      <c r="H3" s="552"/>
      <c r="I3" s="553"/>
    </row>
    <row r="4" spans="1:9" customFormat="1" x14ac:dyDescent="0.2"/>
    <row r="5" spans="1:9" customFormat="1" x14ac:dyDescent="0.2">
      <c r="A5" s="309" t="str">
        <f>'Budj perustiedot'!A10</f>
        <v>Hankkeen nimi</v>
      </c>
      <c r="B5" s="297" t="str">
        <f>IF('Budj perustiedot'!B10&lt;&gt;0,'Budj perustiedot'!B10,"")</f>
        <v/>
      </c>
      <c r="C5" s="298"/>
    </row>
    <row r="6" spans="1:9" customFormat="1" ht="60.75" customHeight="1" x14ac:dyDescent="0.2">
      <c r="A6" s="625">
        <f>N_HankkeenNimi</f>
        <v>0</v>
      </c>
      <c r="B6" s="626"/>
      <c r="C6" s="627"/>
    </row>
    <row r="7" spans="1:9" x14ac:dyDescent="0.2">
      <c r="C7" s="155"/>
    </row>
    <row r="8" spans="1:9" ht="15" x14ac:dyDescent="0.25">
      <c r="A8" s="310" t="s">
        <v>317</v>
      </c>
      <c r="B8" s="311" t="s">
        <v>176</v>
      </c>
      <c r="C8" s="312">
        <f>SUM(C13:C54)</f>
        <v>0</v>
      </c>
    </row>
    <row r="9" spans="1:9" customFormat="1" x14ac:dyDescent="0.2"/>
    <row r="10" spans="1:9" customFormat="1" ht="75" customHeight="1" x14ac:dyDescent="0.2">
      <c r="A10" s="313" t="s">
        <v>177</v>
      </c>
      <c r="B10" s="645">
        <f>N_Tavoite3Toiminto3</f>
        <v>0</v>
      </c>
      <c r="C10" s="645"/>
    </row>
    <row r="11" spans="1:9" customFormat="1" x14ac:dyDescent="0.2">
      <c r="C11" s="156"/>
    </row>
    <row r="12" spans="1:9" customFormat="1" ht="15" x14ac:dyDescent="0.25">
      <c r="A12" s="314" t="s">
        <v>178</v>
      </c>
      <c r="B12" s="314" t="s">
        <v>179</v>
      </c>
      <c r="C12" s="305" t="s">
        <v>163</v>
      </c>
    </row>
    <row r="13" spans="1:9" customFormat="1" ht="15" x14ac:dyDescent="0.25">
      <c r="A13" s="157"/>
      <c r="B13" s="158"/>
      <c r="C13" s="159">
        <v>0</v>
      </c>
    </row>
    <row r="14" spans="1:9" customFormat="1" ht="15" x14ac:dyDescent="0.25">
      <c r="A14" s="157"/>
      <c r="B14" s="158"/>
      <c r="C14" s="159"/>
    </row>
    <row r="15" spans="1:9" customFormat="1" ht="15" x14ac:dyDescent="0.25">
      <c r="A15" s="157"/>
      <c r="B15" s="158"/>
      <c r="C15" s="159"/>
    </row>
    <row r="16" spans="1:9" ht="13.15" customHeight="1" x14ac:dyDescent="0.25">
      <c r="A16" s="157"/>
      <c r="B16" s="158"/>
      <c r="C16" s="159"/>
    </row>
    <row r="17" spans="1:3" ht="13.15" customHeight="1" x14ac:dyDescent="0.25">
      <c r="A17" s="157"/>
      <c r="B17" s="158"/>
      <c r="C17" s="159"/>
    </row>
    <row r="18" spans="1:3" ht="13.15" customHeight="1" x14ac:dyDescent="0.25">
      <c r="A18" s="157"/>
      <c r="B18" s="158"/>
      <c r="C18" s="159"/>
    </row>
    <row r="19" spans="1:3" ht="13.15" customHeight="1" x14ac:dyDescent="0.25">
      <c r="A19" s="157"/>
      <c r="B19" s="158"/>
      <c r="C19" s="159"/>
    </row>
    <row r="20" spans="1:3" ht="13.15" customHeight="1" x14ac:dyDescent="0.25">
      <c r="A20" s="157"/>
      <c r="B20" s="158"/>
      <c r="C20" s="159"/>
    </row>
    <row r="21" spans="1:3" ht="13.15" customHeight="1" x14ac:dyDescent="0.25">
      <c r="A21" s="157"/>
      <c r="B21" s="158"/>
      <c r="C21" s="159"/>
    </row>
    <row r="22" spans="1:3" ht="13.15" customHeight="1" x14ac:dyDescent="0.25">
      <c r="A22" s="157"/>
      <c r="B22" s="158"/>
      <c r="C22" s="159"/>
    </row>
    <row r="23" spans="1:3" ht="13.15" customHeight="1" x14ac:dyDescent="0.25">
      <c r="A23" s="157"/>
      <c r="B23" s="158"/>
      <c r="C23" s="159"/>
    </row>
    <row r="24" spans="1:3" ht="13.15" customHeight="1" x14ac:dyDescent="0.25">
      <c r="A24" s="157"/>
      <c r="B24" s="158"/>
      <c r="C24" s="159"/>
    </row>
    <row r="25" spans="1:3" ht="13.15" customHeight="1" x14ac:dyDescent="0.25">
      <c r="A25" s="157"/>
      <c r="B25" s="158"/>
      <c r="C25" s="159"/>
    </row>
    <row r="26" spans="1:3" ht="13.15" customHeight="1" x14ac:dyDescent="0.25">
      <c r="A26" s="157"/>
      <c r="B26" s="158"/>
      <c r="C26" s="159"/>
    </row>
    <row r="27" spans="1:3" ht="13.15" customHeight="1" x14ac:dyDescent="0.25">
      <c r="A27" s="157"/>
      <c r="B27" s="158"/>
      <c r="C27" s="159"/>
    </row>
    <row r="28" spans="1:3" ht="13.15" customHeight="1" x14ac:dyDescent="0.25">
      <c r="A28" s="157"/>
      <c r="B28" s="158"/>
      <c r="C28" s="159"/>
    </row>
    <row r="29" spans="1:3" ht="13.15" customHeight="1" x14ac:dyDescent="0.25">
      <c r="A29" s="157"/>
      <c r="B29" s="158"/>
      <c r="C29" s="159"/>
    </row>
    <row r="30" spans="1:3" ht="13.15" customHeight="1" x14ac:dyDescent="0.25">
      <c r="A30" s="157"/>
      <c r="B30" s="158"/>
      <c r="C30" s="159"/>
    </row>
    <row r="31" spans="1:3" ht="13.15" customHeight="1" x14ac:dyDescent="0.25">
      <c r="A31" s="157"/>
      <c r="B31" s="158"/>
      <c r="C31" s="159"/>
    </row>
    <row r="32" spans="1:3" ht="13.15" customHeight="1" x14ac:dyDescent="0.25">
      <c r="A32" s="157"/>
      <c r="B32" s="158"/>
      <c r="C32" s="159"/>
    </row>
    <row r="33" spans="1:3" ht="13.15" customHeight="1" x14ac:dyDescent="0.25">
      <c r="A33" s="157"/>
      <c r="B33" s="158"/>
      <c r="C33" s="159"/>
    </row>
    <row r="34" spans="1:3" ht="13.15" customHeight="1" x14ac:dyDescent="0.25">
      <c r="A34" s="157"/>
      <c r="B34" s="158"/>
      <c r="C34" s="159"/>
    </row>
    <row r="35" spans="1:3" ht="13.15" customHeight="1" x14ac:dyDescent="0.25">
      <c r="A35" s="157"/>
      <c r="B35" s="158"/>
      <c r="C35" s="159"/>
    </row>
    <row r="36" spans="1:3" ht="13.15" customHeight="1" x14ac:dyDescent="0.25">
      <c r="A36" s="157"/>
      <c r="B36" s="158"/>
      <c r="C36" s="159"/>
    </row>
    <row r="37" spans="1:3" ht="13.15" customHeight="1" x14ac:dyDescent="0.25">
      <c r="A37" s="157"/>
      <c r="B37" s="158"/>
      <c r="C37" s="159"/>
    </row>
    <row r="38" spans="1:3" ht="13.15" customHeight="1" x14ac:dyDescent="0.25">
      <c r="A38" s="157"/>
      <c r="B38" s="158"/>
      <c r="C38" s="159"/>
    </row>
    <row r="39" spans="1:3" ht="13.15" customHeight="1" x14ac:dyDescent="0.25">
      <c r="A39" s="157"/>
      <c r="B39" s="158"/>
      <c r="C39" s="159"/>
    </row>
    <row r="40" spans="1:3" ht="13.15" customHeight="1" x14ac:dyDescent="0.25">
      <c r="A40" s="157"/>
      <c r="B40" s="158"/>
      <c r="C40" s="159"/>
    </row>
    <row r="41" spans="1:3" ht="13.15" customHeight="1" x14ac:dyDescent="0.25">
      <c r="A41" s="157"/>
      <c r="B41" s="158"/>
      <c r="C41" s="159"/>
    </row>
    <row r="42" spans="1:3" ht="13.15" customHeight="1" x14ac:dyDescent="0.25">
      <c r="A42" s="157"/>
      <c r="B42" s="158"/>
      <c r="C42" s="159"/>
    </row>
    <row r="43" spans="1:3" ht="13.15" customHeight="1" x14ac:dyDescent="0.25">
      <c r="A43" s="157"/>
      <c r="B43" s="158"/>
      <c r="C43" s="159"/>
    </row>
    <row r="44" spans="1:3" ht="13.15" customHeight="1" x14ac:dyDescent="0.25">
      <c r="A44" s="157"/>
      <c r="B44" s="158"/>
      <c r="C44" s="159"/>
    </row>
    <row r="45" spans="1:3" ht="13.15" customHeight="1" x14ac:dyDescent="0.25">
      <c r="A45" s="157"/>
      <c r="B45" s="158"/>
      <c r="C45" s="159"/>
    </row>
    <row r="46" spans="1:3" ht="13.15" customHeight="1" x14ac:dyDescent="0.25">
      <c r="A46" s="157"/>
      <c r="B46" s="158"/>
      <c r="C46" s="159"/>
    </row>
    <row r="47" spans="1:3" ht="13.15" customHeight="1" x14ac:dyDescent="0.25">
      <c r="A47" s="157"/>
      <c r="B47" s="158"/>
      <c r="C47" s="159"/>
    </row>
    <row r="48" spans="1:3" ht="13.15" customHeight="1" x14ac:dyDescent="0.25">
      <c r="A48" s="157"/>
      <c r="B48" s="158"/>
      <c r="C48" s="159"/>
    </row>
    <row r="49" spans="1:3" ht="13.15" customHeight="1" x14ac:dyDescent="0.25">
      <c r="A49" s="157"/>
      <c r="B49" s="158"/>
      <c r="C49" s="159"/>
    </row>
    <row r="50" spans="1:3" ht="13.15" customHeight="1" x14ac:dyDescent="0.25">
      <c r="A50" s="157"/>
      <c r="B50" s="158"/>
      <c r="C50" s="159"/>
    </row>
    <row r="51" spans="1:3" ht="13.15" customHeight="1" x14ac:dyDescent="0.25">
      <c r="A51" s="157"/>
      <c r="B51" s="158"/>
      <c r="C51" s="159"/>
    </row>
    <row r="52" spans="1:3" ht="13.15" customHeight="1" x14ac:dyDescent="0.25">
      <c r="A52" s="157"/>
      <c r="B52" s="158"/>
      <c r="C52" s="159"/>
    </row>
    <row r="53" spans="1:3" ht="13.15" customHeight="1" x14ac:dyDescent="0.25">
      <c r="A53" s="157"/>
      <c r="B53" s="158"/>
      <c r="C53" s="159"/>
    </row>
    <row r="54" spans="1:3" ht="13.15" customHeight="1" x14ac:dyDescent="0.25">
      <c r="A54" s="157"/>
      <c r="B54" s="158"/>
      <c r="C54" s="159"/>
    </row>
    <row r="55" spans="1:3" ht="13.15" customHeight="1" x14ac:dyDescent="0.2"/>
    <row r="56" spans="1:3" ht="13.15" customHeight="1" x14ac:dyDescent="0.2"/>
    <row r="57" spans="1:3" ht="13.15" customHeight="1" x14ac:dyDescent="0.2">
      <c r="A57" s="309" t="s">
        <v>148</v>
      </c>
      <c r="B57" s="297"/>
      <c r="C57" s="298"/>
    </row>
    <row r="58" spans="1:3" x14ac:dyDescent="0.2">
      <c r="A58" s="646"/>
      <c r="B58" s="647"/>
      <c r="C58" s="648"/>
    </row>
    <row r="59" spans="1:3" x14ac:dyDescent="0.2">
      <c r="A59" s="649"/>
      <c r="B59" s="567"/>
      <c r="C59" s="650"/>
    </row>
    <row r="60" spans="1:3" x14ac:dyDescent="0.2">
      <c r="A60" s="649"/>
      <c r="B60" s="567"/>
      <c r="C60" s="650"/>
    </row>
    <row r="61" spans="1:3" x14ac:dyDescent="0.2">
      <c r="A61" s="651"/>
      <c r="B61" s="652"/>
      <c r="C61" s="653"/>
    </row>
  </sheetData>
  <sheetProtection selectLockedCells="1"/>
  <mergeCells count="4">
    <mergeCell ref="G3:I3"/>
    <mergeCell ref="A6:C6"/>
    <mergeCell ref="B10:C10"/>
    <mergeCell ref="A58:C61"/>
  </mergeCells>
  <dataValidations count="7">
    <dataValidation allowBlank="1" showInputMessage="1" showErrorMessage="1" promptTitle="OHJE" prompt="Kirjaa budetin toiminto-välilehdille hakemuslomakkeelle kirjaamasi toiminnot yksi kerrallaan." sqref="C11"/>
    <dataValidation allowBlank="1" showInputMessage="1" showErrorMessage="1" promptTitle="OHJE" prompt="Kirjaa tähän hakulomakkeen mukainen toiminto nro 3._x000a_" sqref="C10"/>
    <dataValidation type="list" allowBlank="1" showInputMessage="1" showErrorMessage="1" promptTitle="OHJE" prompt="Valitse alasvetovalikosta kustannusta määrittävä kustannuslaji. _x000a_ HUOM! Yksikkökustannuksia voi budjetoida ainoastaan kansallisessa tavoitteessa 6.1 ." sqref="A13:A54">
      <mc:AlternateContent xmlns:x12ac="http://schemas.microsoft.com/office/spreadsheetml/2011/1/ac" xmlns:mc="http://schemas.openxmlformats.org/markup-compatibility/2006">
        <mc:Choice Requires="x12ac">
          <x12ac:list>Käyttö- ja kiinteä omaisuus, Ostopalvelut,"Aineet, tarvikkeet ja muut kustannukset", Matkakustannukset (15% malli), Yksikkökustannus</x12ac:list>
        </mc:Choice>
        <mc:Fallback>
          <formula1>"Käyttö- ja kiinteä omaisuus, Ostopalvelut,Aineet, tarvikkeet ja muut kustannukset, Matkakustannukset (15% malli), Yksikkökustannus"</formula1>
        </mc:Fallback>
      </mc:AlternateContent>
    </dataValidation>
    <dataValidation allowBlank="1" showInputMessage="1" showErrorMessage="1" promptTitle="OHJE" prompt="Syötä euromäärä." sqref="C14:C54"/>
    <dataValidation allowBlank="1" showInputMessage="1" showErrorMessage="1" promptTitle="OHJE" prompt="Kirjaa kustannuksen selite." sqref="B13:B54"/>
    <dataValidation allowBlank="1" showInputMessage="1" showErrorMessage="1" promptTitle="OHJE" prompt="Jos tarkka kustannus ei ole tiedossa, budjetoi kustannus parhaan käytettävissä olevan arvion mukaisesti." sqref="C13"/>
    <dataValidation allowBlank="1" showInputMessage="1" showErrorMessage="1" promptTitle="OHJE" prompt="Voit halutessasi antaa lisätietoja hanketoimintojen kustannuksiin liittyen." sqref="A58"/>
  </dataValidations>
  <hyperlinks>
    <hyperlink ref="G3:I3" location="'Aloita tästä'!A1" display="PALAA TÄSTÄ KANSISIVULLE"/>
  </hyperlinks>
  <pageMargins left="0.39370078740157483" right="0.70866141732283472" top="0.39370078740157483" bottom="0.78740157480314965" header="0.31496062992125984" footer="0.31496062992125984"/>
  <pageSetup paperSize="9" fitToWidth="0" fitToHeight="0"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pageSetUpPr fitToPage="1"/>
  </sheetPr>
  <dimension ref="A3:I61"/>
  <sheetViews>
    <sheetView showGridLines="0" topLeftCell="A10" zoomScaleNormal="100" workbookViewId="0">
      <selection activeCell="G3" sqref="G3:I3"/>
    </sheetView>
  </sheetViews>
  <sheetFormatPr defaultRowHeight="12.75" x14ac:dyDescent="0.2"/>
  <cols>
    <col min="1" max="1" width="19.42578125" style="154" customWidth="1"/>
    <col min="2" max="2" width="48.7109375" customWidth="1"/>
    <col min="3" max="3" width="18.85546875" style="154" customWidth="1"/>
    <col min="4" max="16384" width="9.140625" style="154"/>
  </cols>
  <sheetData>
    <row r="3" spans="1:9" x14ac:dyDescent="0.2">
      <c r="G3" s="551" t="s">
        <v>307</v>
      </c>
      <c r="H3" s="552"/>
      <c r="I3" s="553"/>
    </row>
    <row r="4" spans="1:9" customFormat="1" x14ac:dyDescent="0.2"/>
    <row r="5" spans="1:9" customFormat="1" x14ac:dyDescent="0.2">
      <c r="A5" s="309" t="str">
        <f>'Budj perustiedot'!A10</f>
        <v>Hankkeen nimi</v>
      </c>
      <c r="B5" s="297" t="str">
        <f>IF('Budj perustiedot'!B10&lt;&gt;0,'Budj perustiedot'!B10,"")</f>
        <v/>
      </c>
      <c r="C5" s="298"/>
    </row>
    <row r="6" spans="1:9" customFormat="1" ht="60.75" customHeight="1" x14ac:dyDescent="0.2">
      <c r="A6" s="625">
        <f>N_HankkeenNimi</f>
        <v>0</v>
      </c>
      <c r="B6" s="626"/>
      <c r="C6" s="627"/>
    </row>
    <row r="7" spans="1:9" x14ac:dyDescent="0.2">
      <c r="C7" s="155"/>
    </row>
    <row r="8" spans="1:9" ht="15" x14ac:dyDescent="0.25">
      <c r="A8" s="310" t="s">
        <v>318</v>
      </c>
      <c r="B8" s="311" t="s">
        <v>176</v>
      </c>
      <c r="C8" s="312">
        <f>SUM(C13:C54)</f>
        <v>0</v>
      </c>
    </row>
    <row r="9" spans="1:9" customFormat="1" x14ac:dyDescent="0.2"/>
    <row r="10" spans="1:9" customFormat="1" ht="75" customHeight="1" x14ac:dyDescent="0.2">
      <c r="A10" s="313" t="s">
        <v>177</v>
      </c>
      <c r="B10" s="645">
        <f>N_Tavoite4Toiminto1</f>
        <v>0</v>
      </c>
      <c r="C10" s="645"/>
    </row>
    <row r="11" spans="1:9" customFormat="1" x14ac:dyDescent="0.2">
      <c r="C11" s="156"/>
    </row>
    <row r="12" spans="1:9" customFormat="1" ht="15" x14ac:dyDescent="0.25">
      <c r="A12" s="314" t="s">
        <v>178</v>
      </c>
      <c r="B12" s="314" t="s">
        <v>179</v>
      </c>
      <c r="C12" s="305" t="s">
        <v>163</v>
      </c>
    </row>
    <row r="13" spans="1:9" customFormat="1" ht="15" x14ac:dyDescent="0.25">
      <c r="A13" s="157"/>
      <c r="B13" s="158"/>
      <c r="C13" s="159">
        <v>0</v>
      </c>
    </row>
    <row r="14" spans="1:9" customFormat="1" ht="15" x14ac:dyDescent="0.25">
      <c r="A14" s="157"/>
      <c r="B14" s="158"/>
      <c r="C14" s="159"/>
    </row>
    <row r="15" spans="1:9" customFormat="1" ht="15" x14ac:dyDescent="0.25">
      <c r="A15" s="157"/>
      <c r="B15" s="158"/>
      <c r="C15" s="159"/>
    </row>
    <row r="16" spans="1:9" ht="13.15" customHeight="1" x14ac:dyDescent="0.25">
      <c r="A16" s="157"/>
      <c r="B16" s="158"/>
      <c r="C16" s="159"/>
    </row>
    <row r="17" spans="1:3" ht="13.15" customHeight="1" x14ac:dyDescent="0.25">
      <c r="A17" s="157"/>
      <c r="B17" s="158"/>
      <c r="C17" s="159"/>
    </row>
    <row r="18" spans="1:3" ht="13.15" customHeight="1" x14ac:dyDescent="0.25">
      <c r="A18" s="157"/>
      <c r="B18" s="158"/>
      <c r="C18" s="159"/>
    </row>
    <row r="19" spans="1:3" ht="13.15" customHeight="1" x14ac:dyDescent="0.25">
      <c r="A19" s="157"/>
      <c r="B19" s="158"/>
      <c r="C19" s="159"/>
    </row>
    <row r="20" spans="1:3" ht="13.15" customHeight="1" x14ac:dyDescent="0.25">
      <c r="A20" s="157"/>
      <c r="B20" s="158"/>
      <c r="C20" s="159"/>
    </row>
    <row r="21" spans="1:3" ht="13.15" customHeight="1" x14ac:dyDescent="0.25">
      <c r="A21" s="157"/>
      <c r="B21" s="158"/>
      <c r="C21" s="159"/>
    </row>
    <row r="22" spans="1:3" ht="13.15" customHeight="1" x14ac:dyDescent="0.25">
      <c r="A22" s="157"/>
      <c r="B22" s="158"/>
      <c r="C22" s="159"/>
    </row>
    <row r="23" spans="1:3" ht="13.15" customHeight="1" x14ac:dyDescent="0.25">
      <c r="A23" s="157"/>
      <c r="B23" s="158"/>
      <c r="C23" s="159"/>
    </row>
    <row r="24" spans="1:3" ht="13.15" customHeight="1" x14ac:dyDescent="0.25">
      <c r="A24" s="157"/>
      <c r="B24" s="158"/>
      <c r="C24" s="159"/>
    </row>
    <row r="25" spans="1:3" ht="13.15" customHeight="1" x14ac:dyDescent="0.25">
      <c r="A25" s="157"/>
      <c r="B25" s="158"/>
      <c r="C25" s="159"/>
    </row>
    <row r="26" spans="1:3" ht="13.15" customHeight="1" x14ac:dyDescent="0.25">
      <c r="A26" s="157"/>
      <c r="B26" s="158"/>
      <c r="C26" s="159"/>
    </row>
    <row r="27" spans="1:3" ht="13.15" customHeight="1" x14ac:dyDescent="0.25">
      <c r="A27" s="157"/>
      <c r="B27" s="158"/>
      <c r="C27" s="159"/>
    </row>
    <row r="28" spans="1:3" ht="13.15" customHeight="1" x14ac:dyDescent="0.25">
      <c r="A28" s="157"/>
      <c r="B28" s="158"/>
      <c r="C28" s="159"/>
    </row>
    <row r="29" spans="1:3" ht="13.15" customHeight="1" x14ac:dyDescent="0.25">
      <c r="A29" s="157"/>
      <c r="B29" s="158"/>
      <c r="C29" s="159"/>
    </row>
    <row r="30" spans="1:3" ht="13.15" customHeight="1" x14ac:dyDescent="0.25">
      <c r="A30" s="157"/>
      <c r="B30" s="158"/>
      <c r="C30" s="159"/>
    </row>
    <row r="31" spans="1:3" ht="13.15" customHeight="1" x14ac:dyDescent="0.25">
      <c r="A31" s="157"/>
      <c r="B31" s="158"/>
      <c r="C31" s="159"/>
    </row>
    <row r="32" spans="1:3" ht="13.15" customHeight="1" x14ac:dyDescent="0.25">
      <c r="A32" s="157"/>
      <c r="B32" s="158"/>
      <c r="C32" s="159"/>
    </row>
    <row r="33" spans="1:3" ht="13.15" customHeight="1" x14ac:dyDescent="0.25">
      <c r="A33" s="157"/>
      <c r="B33" s="158"/>
      <c r="C33" s="159"/>
    </row>
    <row r="34" spans="1:3" ht="13.15" customHeight="1" x14ac:dyDescent="0.25">
      <c r="A34" s="157"/>
      <c r="B34" s="158"/>
      <c r="C34" s="159"/>
    </row>
    <row r="35" spans="1:3" ht="13.15" customHeight="1" x14ac:dyDescent="0.25">
      <c r="A35" s="157"/>
      <c r="B35" s="158"/>
      <c r="C35" s="159"/>
    </row>
    <row r="36" spans="1:3" ht="13.15" customHeight="1" x14ac:dyDescent="0.25">
      <c r="A36" s="157"/>
      <c r="B36" s="158"/>
      <c r="C36" s="159"/>
    </row>
    <row r="37" spans="1:3" ht="13.15" customHeight="1" x14ac:dyDescent="0.25">
      <c r="A37" s="157"/>
      <c r="B37" s="158"/>
      <c r="C37" s="159"/>
    </row>
    <row r="38" spans="1:3" ht="13.15" customHeight="1" x14ac:dyDescent="0.25">
      <c r="A38" s="157"/>
      <c r="B38" s="158"/>
      <c r="C38" s="159"/>
    </row>
    <row r="39" spans="1:3" ht="13.15" customHeight="1" x14ac:dyDescent="0.25">
      <c r="A39" s="157"/>
      <c r="B39" s="158"/>
      <c r="C39" s="159"/>
    </row>
    <row r="40" spans="1:3" ht="13.15" customHeight="1" x14ac:dyDescent="0.25">
      <c r="A40" s="157"/>
      <c r="B40" s="158"/>
      <c r="C40" s="159"/>
    </row>
    <row r="41" spans="1:3" ht="13.15" customHeight="1" x14ac:dyDescent="0.25">
      <c r="A41" s="157"/>
      <c r="B41" s="158"/>
      <c r="C41" s="159"/>
    </row>
    <row r="42" spans="1:3" ht="13.15" customHeight="1" x14ac:dyDescent="0.25">
      <c r="A42" s="157"/>
      <c r="B42" s="158"/>
      <c r="C42" s="159"/>
    </row>
    <row r="43" spans="1:3" ht="13.15" customHeight="1" x14ac:dyDescent="0.25">
      <c r="A43" s="157"/>
      <c r="B43" s="158"/>
      <c r="C43" s="159"/>
    </row>
    <row r="44" spans="1:3" ht="13.15" customHeight="1" x14ac:dyDescent="0.25">
      <c r="A44" s="157"/>
      <c r="B44" s="158"/>
      <c r="C44" s="159"/>
    </row>
    <row r="45" spans="1:3" ht="13.15" customHeight="1" x14ac:dyDescent="0.25">
      <c r="A45" s="157"/>
      <c r="B45" s="158"/>
      <c r="C45" s="159"/>
    </row>
    <row r="46" spans="1:3" ht="13.15" customHeight="1" x14ac:dyDescent="0.25">
      <c r="A46" s="157"/>
      <c r="B46" s="158"/>
      <c r="C46" s="159"/>
    </row>
    <row r="47" spans="1:3" ht="13.15" customHeight="1" x14ac:dyDescent="0.25">
      <c r="A47" s="157"/>
      <c r="B47" s="158"/>
      <c r="C47" s="159"/>
    </row>
    <row r="48" spans="1:3" ht="13.15" customHeight="1" x14ac:dyDescent="0.25">
      <c r="A48" s="157"/>
      <c r="B48" s="158"/>
      <c r="C48" s="159"/>
    </row>
    <row r="49" spans="1:3" ht="13.15" customHeight="1" x14ac:dyDescent="0.25">
      <c r="A49" s="157"/>
      <c r="B49" s="158"/>
      <c r="C49" s="159"/>
    </row>
    <row r="50" spans="1:3" ht="13.15" customHeight="1" x14ac:dyDescent="0.25">
      <c r="A50" s="157"/>
      <c r="B50" s="158"/>
      <c r="C50" s="159"/>
    </row>
    <row r="51" spans="1:3" ht="13.15" customHeight="1" x14ac:dyDescent="0.25">
      <c r="A51" s="157"/>
      <c r="B51" s="158"/>
      <c r="C51" s="159"/>
    </row>
    <row r="52" spans="1:3" ht="13.15" customHeight="1" x14ac:dyDescent="0.25">
      <c r="A52" s="157"/>
      <c r="B52" s="158"/>
      <c r="C52" s="159"/>
    </row>
    <row r="53" spans="1:3" ht="13.15" customHeight="1" x14ac:dyDescent="0.25">
      <c r="A53" s="157"/>
      <c r="B53" s="158"/>
      <c r="C53" s="159"/>
    </row>
    <row r="54" spans="1:3" ht="13.15" customHeight="1" x14ac:dyDescent="0.25">
      <c r="A54" s="157"/>
      <c r="B54" s="158"/>
      <c r="C54" s="159"/>
    </row>
    <row r="55" spans="1:3" ht="13.15" customHeight="1" x14ac:dyDescent="0.2"/>
    <row r="56" spans="1:3" ht="13.15" customHeight="1" x14ac:dyDescent="0.2"/>
    <row r="57" spans="1:3" ht="13.15" customHeight="1" x14ac:dyDescent="0.2">
      <c r="A57" s="309" t="s">
        <v>148</v>
      </c>
      <c r="B57" s="297"/>
      <c r="C57" s="298"/>
    </row>
    <row r="58" spans="1:3" x14ac:dyDescent="0.2">
      <c r="A58" s="646"/>
      <c r="B58" s="647"/>
      <c r="C58" s="648"/>
    </row>
    <row r="59" spans="1:3" x14ac:dyDescent="0.2">
      <c r="A59" s="649"/>
      <c r="B59" s="567"/>
      <c r="C59" s="650"/>
    </row>
    <row r="60" spans="1:3" x14ac:dyDescent="0.2">
      <c r="A60" s="649"/>
      <c r="B60" s="567"/>
      <c r="C60" s="650"/>
    </row>
    <row r="61" spans="1:3" x14ac:dyDescent="0.2">
      <c r="A61" s="651"/>
      <c r="B61" s="652"/>
      <c r="C61" s="653"/>
    </row>
  </sheetData>
  <sheetProtection selectLockedCells="1"/>
  <mergeCells count="4">
    <mergeCell ref="G3:I3"/>
    <mergeCell ref="A6:C6"/>
    <mergeCell ref="B10:C10"/>
    <mergeCell ref="A58:C61"/>
  </mergeCells>
  <dataValidations count="7">
    <dataValidation allowBlank="1" showInputMessage="1" showErrorMessage="1" promptTitle="OHJE" prompt="Voit halutessasi antaa lisätietoja hanketoimintojen kustannuksiin liittyen." sqref="A58"/>
    <dataValidation allowBlank="1" showInputMessage="1" showErrorMessage="1" promptTitle="OHJE" prompt="Jos tarkka kustannus ei ole tiedossa, budjetoi kustannus parhaan käytettävissä olevan arvion mukaisesti." sqref="C13"/>
    <dataValidation allowBlank="1" showInputMessage="1" showErrorMessage="1" promptTitle="OHJE" prompt="Kirjaa kustannuksen selite." sqref="B13:B54"/>
    <dataValidation allowBlank="1" showInputMessage="1" showErrorMessage="1" promptTitle="OHJE" prompt="Syötä euromäärä." sqref="C14:C54"/>
    <dataValidation type="list" allowBlank="1" showInputMessage="1" showErrorMessage="1" promptTitle="OHJE" prompt="Valitse alasvetovalikosta kustannusta määrittävä kustannuslaji. _x000a_ HUOM! Yksikkökustannuksia voi budjetoida ainoastaan kansallisessa tavoitteessa 6.1 ." sqref="A13:A54">
      <mc:AlternateContent xmlns:x12ac="http://schemas.microsoft.com/office/spreadsheetml/2011/1/ac" xmlns:mc="http://schemas.openxmlformats.org/markup-compatibility/2006">
        <mc:Choice Requires="x12ac">
          <x12ac:list>Käyttö- ja kiinteä omaisuus, Ostopalvelut,"Aineet, tarvikkeet ja muut kustannukset", Matkakustannukset (15% malli), Yksikkökustannus</x12ac:list>
        </mc:Choice>
        <mc:Fallback>
          <formula1>"Käyttö- ja kiinteä omaisuus, Ostopalvelut,Aineet, tarvikkeet ja muut kustannukset, Matkakustannukset (15% malli), Yksikkökustannus"</formula1>
        </mc:Fallback>
      </mc:AlternateContent>
    </dataValidation>
    <dataValidation allowBlank="1" showInputMessage="1" showErrorMessage="1" promptTitle="OHJE" prompt="Kirjaa tähän hakulomakkeen mukainen toiminto nro 1." sqref="B10:C10"/>
    <dataValidation allowBlank="1" showInputMessage="1" showErrorMessage="1" promptTitle="OHJE" prompt="Kirjaa budetin toiminto-välilehdille hakemuslomakkeelle kirjaamasi toiminnot yksi kerrallaan." sqref="C11"/>
  </dataValidations>
  <hyperlinks>
    <hyperlink ref="G3:I3" location="'Aloita tästä'!A1" display="PALAA TÄSTÄ KANSISIVULLE"/>
  </hyperlinks>
  <pageMargins left="0.39370078740157483" right="0.70866141732283472" top="0.39370078740157483" bottom="0.78740157480314965" header="0.31496062992125984" footer="0.31496062992125984"/>
  <pageSetup paperSize="9" fitToWidth="0" fitToHeight="0" orientation="portrait"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R100"/>
  <sheetViews>
    <sheetView showGridLines="0" topLeftCell="A25" zoomScaleNormal="100" workbookViewId="0">
      <selection activeCell="T58" sqref="T58"/>
    </sheetView>
  </sheetViews>
  <sheetFormatPr defaultRowHeight="12.75" x14ac:dyDescent="0.2"/>
  <cols>
    <col min="1" max="1" width="10.28515625" customWidth="1"/>
    <col min="3" max="3" width="4.85546875" customWidth="1"/>
    <col min="4" max="4" width="9.140625" customWidth="1"/>
    <col min="6" max="7" width="9.140625" customWidth="1"/>
    <col min="9" max="9" width="9.140625" customWidth="1"/>
    <col min="10" max="10" width="10.28515625" customWidth="1"/>
    <col min="11" max="11" width="2" customWidth="1"/>
  </cols>
  <sheetData>
    <row r="1" spans="1:18" ht="12.75" customHeight="1" x14ac:dyDescent="0.2">
      <c r="A1" s="138"/>
      <c r="B1" s="43"/>
      <c r="C1" s="43"/>
      <c r="D1" s="43"/>
      <c r="E1" s="43"/>
      <c r="F1" s="43"/>
      <c r="G1" s="43"/>
      <c r="H1" s="533" t="s">
        <v>3</v>
      </c>
      <c r="I1" s="534"/>
      <c r="J1" s="125"/>
    </row>
    <row r="2" spans="1:18" ht="15" customHeight="1" x14ac:dyDescent="0.2">
      <c r="A2" s="44"/>
      <c r="B2" s="1"/>
      <c r="C2" s="1"/>
      <c r="D2" s="1"/>
      <c r="E2" s="1"/>
      <c r="F2" s="1"/>
      <c r="G2" s="1"/>
      <c r="H2" s="535" t="s">
        <v>5</v>
      </c>
      <c r="I2" s="535"/>
      <c r="J2" s="126"/>
    </row>
    <row r="3" spans="1:18" ht="15" customHeight="1" x14ac:dyDescent="0.2">
      <c r="A3" s="44"/>
      <c r="B3" s="1"/>
      <c r="C3" s="1"/>
      <c r="D3" s="1"/>
      <c r="E3" s="1"/>
      <c r="F3" s="1"/>
      <c r="G3" s="1"/>
      <c r="H3" s="1"/>
      <c r="I3" s="372" t="s">
        <v>4</v>
      </c>
      <c r="J3" s="126"/>
      <c r="N3" s="551" t="s">
        <v>307</v>
      </c>
      <c r="O3" s="552"/>
      <c r="P3" s="553"/>
    </row>
    <row r="4" spans="1:18" ht="23.25" customHeight="1" x14ac:dyDescent="0.25">
      <c r="A4" s="536" t="s">
        <v>52</v>
      </c>
      <c r="B4" s="537"/>
      <c r="C4" s="537"/>
      <c r="D4" s="537"/>
      <c r="E4" s="537"/>
      <c r="F4" s="537"/>
      <c r="G4" s="537"/>
      <c r="H4" s="537"/>
      <c r="I4" s="537"/>
      <c r="J4" s="538"/>
      <c r="N4" s="127"/>
    </row>
    <row r="5" spans="1:18" ht="12.75" customHeight="1" x14ac:dyDescent="0.2">
      <c r="A5" s="539" t="s">
        <v>542</v>
      </c>
      <c r="B5" s="540"/>
      <c r="C5" s="540"/>
      <c r="D5" s="540"/>
      <c r="E5" s="540"/>
      <c r="F5" s="540"/>
      <c r="G5" s="540"/>
      <c r="H5" s="540"/>
      <c r="I5" s="540"/>
      <c r="J5" s="541"/>
    </row>
    <row r="6" spans="1:18" ht="12.75" customHeight="1" x14ac:dyDescent="0.2">
      <c r="A6" s="44"/>
      <c r="B6" s="45"/>
      <c r="C6" s="542"/>
      <c r="D6" s="542"/>
      <c r="E6" s="93"/>
      <c r="F6" s="94"/>
      <c r="G6" s="46"/>
      <c r="H6" s="45"/>
      <c r="I6" s="45"/>
      <c r="J6" s="47"/>
      <c r="M6" s="6"/>
    </row>
    <row r="7" spans="1:18" ht="12.75" customHeight="1" x14ac:dyDescent="0.2">
      <c r="A7" s="44"/>
      <c r="B7" s="48"/>
      <c r="C7" s="41"/>
      <c r="D7" s="41"/>
      <c r="E7" s="41"/>
      <c r="F7" s="41"/>
      <c r="G7" s="1"/>
      <c r="H7" s="1"/>
      <c r="I7" s="1"/>
      <c r="J7" s="49"/>
    </row>
    <row r="8" spans="1:18" ht="15" customHeight="1" x14ac:dyDescent="0.2">
      <c r="A8" s="407" t="s">
        <v>0</v>
      </c>
      <c r="B8" s="405"/>
      <c r="C8" s="511"/>
      <c r="D8" s="511"/>
      <c r="E8" s="405" t="s">
        <v>1</v>
      </c>
      <c r="F8" s="405"/>
      <c r="G8" s="405"/>
      <c r="H8" s="405"/>
      <c r="I8" s="406"/>
      <c r="J8" s="408"/>
    </row>
    <row r="9" spans="1:18" ht="12.75" customHeight="1" x14ac:dyDescent="0.2">
      <c r="A9" s="50"/>
      <c r="B9" s="2"/>
      <c r="C9" s="52"/>
      <c r="D9" s="52"/>
      <c r="E9" s="3"/>
      <c r="F9" s="52"/>
      <c r="G9" s="52"/>
      <c r="H9" s="52"/>
      <c r="I9" s="52"/>
      <c r="J9" s="51"/>
    </row>
    <row r="10" spans="1:18" ht="15" customHeight="1" x14ac:dyDescent="0.2">
      <c r="A10" s="505" t="s">
        <v>6</v>
      </c>
      <c r="B10" s="506"/>
      <c r="C10" s="506"/>
      <c r="D10" s="506"/>
      <c r="E10" s="506"/>
      <c r="F10" s="506"/>
      <c r="G10" s="506"/>
      <c r="H10" s="506"/>
      <c r="I10" s="506"/>
      <c r="J10" s="507"/>
      <c r="L10" s="555" t="s">
        <v>96</v>
      </c>
      <c r="M10" s="555"/>
      <c r="N10" s="555"/>
      <c r="O10" s="555"/>
      <c r="P10" s="555"/>
      <c r="Q10" s="555"/>
      <c r="R10" s="555"/>
    </row>
    <row r="11" spans="1:18" ht="12.75" customHeight="1" x14ac:dyDescent="0.2">
      <c r="A11" s="374"/>
      <c r="B11" s="375"/>
      <c r="C11" s="375"/>
      <c r="D11" s="375"/>
      <c r="E11" s="375"/>
      <c r="F11" s="375"/>
      <c r="G11" s="375"/>
      <c r="H11" s="375"/>
      <c r="I11" s="375"/>
      <c r="J11" s="376"/>
      <c r="L11" s="555"/>
      <c r="M11" s="555"/>
      <c r="N11" s="555"/>
      <c r="O11" s="555"/>
      <c r="P11" s="555"/>
      <c r="Q11" s="555"/>
      <c r="R11" s="555"/>
    </row>
    <row r="12" spans="1:18" ht="12.75" customHeight="1" x14ac:dyDescent="0.2">
      <c r="A12" s="379" t="s">
        <v>7</v>
      </c>
      <c r="B12" s="375"/>
      <c r="C12" s="375"/>
      <c r="D12" s="380" t="s">
        <v>8</v>
      </c>
      <c r="E12" s="375"/>
      <c r="F12" s="375"/>
      <c r="G12" s="375"/>
      <c r="H12" s="375"/>
      <c r="I12" s="375"/>
      <c r="J12" s="376"/>
      <c r="L12" s="555"/>
      <c r="M12" s="555"/>
      <c r="N12" s="555"/>
      <c r="O12" s="555"/>
      <c r="P12" s="555"/>
      <c r="Q12" s="555"/>
      <c r="R12" s="555"/>
    </row>
    <row r="13" spans="1:18" ht="12.75" customHeight="1" x14ac:dyDescent="0.2">
      <c r="A13" s="56"/>
      <c r="B13" s="12"/>
      <c r="C13" s="12"/>
      <c r="D13" s="12"/>
      <c r="E13" s="12"/>
      <c r="F13" s="12"/>
      <c r="G13" s="12"/>
      <c r="H13" s="12"/>
      <c r="I13" s="12"/>
      <c r="J13" s="57"/>
      <c r="L13" s="555"/>
      <c r="M13" s="555"/>
      <c r="N13" s="555"/>
      <c r="O13" s="555"/>
      <c r="P13" s="555"/>
      <c r="Q13" s="555"/>
      <c r="R13" s="555"/>
    </row>
    <row r="14" spans="1:18" ht="12.75" customHeight="1" x14ac:dyDescent="0.2">
      <c r="A14" s="508" t="s">
        <v>9</v>
      </c>
      <c r="B14" s="509"/>
      <c r="C14" s="509"/>
      <c r="D14" s="509"/>
      <c r="E14" s="509"/>
      <c r="F14" s="509"/>
      <c r="G14" s="509"/>
      <c r="H14" s="509"/>
      <c r="I14" s="509"/>
      <c r="J14" s="510"/>
      <c r="L14" s="37"/>
      <c r="M14" s="37"/>
      <c r="N14" s="37"/>
      <c r="O14" s="37"/>
      <c r="P14" s="37"/>
      <c r="Q14" s="37"/>
    </row>
    <row r="15" spans="1:18" ht="12.75" customHeight="1" x14ac:dyDescent="0.2">
      <c r="A15" s="58"/>
      <c r="B15" s="8"/>
      <c r="C15" s="8"/>
      <c r="D15" s="8"/>
      <c r="E15" s="8"/>
      <c r="F15" s="8"/>
      <c r="G15" s="8"/>
      <c r="H15" s="8"/>
      <c r="I15" s="8"/>
      <c r="J15" s="59"/>
      <c r="L15" s="554" t="s">
        <v>15</v>
      </c>
      <c r="M15" s="554"/>
      <c r="N15" s="554"/>
      <c r="O15" s="554"/>
      <c r="P15" s="554"/>
      <c r="Q15" s="554"/>
      <c r="R15" s="554"/>
    </row>
    <row r="16" spans="1:18" ht="12.75" customHeight="1" x14ac:dyDescent="0.2">
      <c r="A16" s="379" t="s">
        <v>10</v>
      </c>
      <c r="B16" s="380"/>
      <c r="C16" s="375"/>
      <c r="D16" s="375"/>
      <c r="E16" s="375"/>
      <c r="F16" s="375"/>
      <c r="G16" s="375"/>
      <c r="H16" s="375"/>
      <c r="I16" s="375"/>
      <c r="J16" s="376"/>
      <c r="L16" s="554"/>
      <c r="M16" s="554"/>
      <c r="N16" s="554"/>
      <c r="O16" s="554"/>
      <c r="P16" s="554"/>
      <c r="Q16" s="554"/>
      <c r="R16" s="554"/>
    </row>
    <row r="17" spans="1:18" ht="12.75" customHeight="1" x14ac:dyDescent="0.2">
      <c r="A17" s="379" t="s">
        <v>7</v>
      </c>
      <c r="B17" s="380"/>
      <c r="C17" s="375"/>
      <c r="D17" s="380" t="s">
        <v>8</v>
      </c>
      <c r="E17" s="375"/>
      <c r="F17" s="375"/>
      <c r="G17" s="375"/>
      <c r="H17" s="375"/>
      <c r="I17" s="375"/>
      <c r="J17" s="376"/>
      <c r="L17" s="554"/>
      <c r="M17" s="554"/>
      <c r="N17" s="554"/>
      <c r="O17" s="554"/>
      <c r="P17" s="554"/>
      <c r="Q17" s="554"/>
      <c r="R17" s="554"/>
    </row>
    <row r="18" spans="1:18" ht="12.75" customHeight="1" x14ac:dyDescent="0.2">
      <c r="A18" s="379"/>
      <c r="B18" s="380"/>
      <c r="C18" s="375"/>
      <c r="D18" s="375"/>
      <c r="E18" s="375"/>
      <c r="F18" s="375"/>
      <c r="G18" s="375"/>
      <c r="H18" s="375"/>
      <c r="I18" s="375"/>
      <c r="J18" s="376"/>
    </row>
    <row r="19" spans="1:18" ht="12.75" customHeight="1" x14ac:dyDescent="0.2">
      <c r="A19" s="379" t="s">
        <v>97</v>
      </c>
      <c r="B19" s="380"/>
      <c r="C19" s="375"/>
      <c r="D19" s="375"/>
      <c r="E19" s="375"/>
      <c r="F19" s="375"/>
      <c r="G19" s="375"/>
      <c r="H19" s="375"/>
      <c r="I19" s="375"/>
      <c r="J19" s="376"/>
    </row>
    <row r="20" spans="1:18" ht="12.75" customHeight="1" x14ac:dyDescent="0.2">
      <c r="A20" s="517"/>
      <c r="B20" s="518"/>
      <c r="C20" s="518"/>
      <c r="D20" s="518"/>
      <c r="E20" s="518"/>
      <c r="F20" s="518"/>
      <c r="G20" s="518"/>
      <c r="H20" s="518"/>
      <c r="I20" s="519"/>
      <c r="J20" s="376"/>
      <c r="L20" s="503" t="s">
        <v>304</v>
      </c>
      <c r="M20" s="503"/>
      <c r="N20" s="503"/>
      <c r="O20" s="503"/>
      <c r="P20" s="503"/>
      <c r="Q20" s="503"/>
      <c r="R20" s="503"/>
    </row>
    <row r="21" spans="1:18" ht="12.75" customHeight="1" x14ac:dyDescent="0.2">
      <c r="A21" s="520"/>
      <c r="B21" s="521"/>
      <c r="C21" s="521"/>
      <c r="D21" s="521"/>
      <c r="E21" s="521"/>
      <c r="F21" s="521"/>
      <c r="G21" s="521"/>
      <c r="H21" s="521"/>
      <c r="I21" s="522"/>
      <c r="J21" s="376"/>
      <c r="L21" s="503"/>
      <c r="M21" s="503"/>
      <c r="N21" s="503"/>
      <c r="O21" s="503"/>
      <c r="P21" s="503"/>
      <c r="Q21" s="503"/>
      <c r="R21" s="503"/>
    </row>
    <row r="22" spans="1:18" ht="12.75" customHeight="1" x14ac:dyDescent="0.2">
      <c r="A22" s="523"/>
      <c r="B22" s="524"/>
      <c r="C22" s="524"/>
      <c r="D22" s="524"/>
      <c r="E22" s="524"/>
      <c r="F22" s="524"/>
      <c r="G22" s="524"/>
      <c r="H22" s="524"/>
      <c r="I22" s="525"/>
      <c r="J22" s="376"/>
    </row>
    <row r="23" spans="1:18" ht="12.75" customHeight="1" x14ac:dyDescent="0.2">
      <c r="A23" s="379" t="s">
        <v>11</v>
      </c>
      <c r="B23" s="380"/>
      <c r="C23" s="375"/>
      <c r="D23" s="375"/>
      <c r="E23" s="375"/>
      <c r="F23" s="375"/>
      <c r="G23" s="375"/>
      <c r="H23" s="375"/>
      <c r="I23" s="375"/>
      <c r="J23" s="376"/>
      <c r="L23" s="543" t="s">
        <v>16</v>
      </c>
      <c r="M23" s="543"/>
      <c r="N23" s="543"/>
      <c r="O23" s="543"/>
      <c r="P23" s="543"/>
      <c r="Q23" s="543"/>
      <c r="R23" s="543"/>
    </row>
    <row r="24" spans="1:18" ht="12.75" customHeight="1" x14ac:dyDescent="0.2">
      <c r="A24" s="379"/>
      <c r="B24" s="380"/>
      <c r="C24" s="375"/>
      <c r="D24" s="375"/>
      <c r="E24" s="375"/>
      <c r="F24" s="375"/>
      <c r="G24" s="375"/>
      <c r="H24" s="375"/>
      <c r="I24" s="375"/>
      <c r="J24" s="376"/>
      <c r="L24" s="543"/>
      <c r="M24" s="543"/>
      <c r="N24" s="543"/>
      <c r="O24" s="543"/>
      <c r="P24" s="543"/>
      <c r="Q24" s="543"/>
      <c r="R24" s="543"/>
    </row>
    <row r="25" spans="1:18" ht="12.75" customHeight="1" x14ac:dyDescent="0.2">
      <c r="A25" s="379" t="s">
        <v>12</v>
      </c>
      <c r="B25" s="380"/>
      <c r="C25" s="375"/>
      <c r="D25" s="556"/>
      <c r="E25" s="557"/>
      <c r="F25" s="557"/>
      <c r="G25" s="557"/>
      <c r="H25" s="557"/>
      <c r="I25" s="558"/>
      <c r="J25" s="60"/>
      <c r="L25" s="543"/>
      <c r="M25" s="543"/>
      <c r="N25" s="543"/>
      <c r="O25" s="543"/>
      <c r="P25" s="543"/>
      <c r="Q25" s="543"/>
      <c r="R25" s="543"/>
    </row>
    <row r="26" spans="1:18" ht="12.75" customHeight="1" x14ac:dyDescent="0.2">
      <c r="A26" s="379" t="s">
        <v>13</v>
      </c>
      <c r="B26" s="380"/>
      <c r="C26" s="375"/>
      <c r="D26" s="556"/>
      <c r="E26" s="557"/>
      <c r="F26" s="557"/>
      <c r="G26" s="557"/>
      <c r="H26" s="557"/>
      <c r="I26" s="558"/>
      <c r="J26" s="60"/>
      <c r="L26" s="543"/>
      <c r="M26" s="543"/>
      <c r="N26" s="543"/>
      <c r="O26" s="543"/>
      <c r="P26" s="543"/>
      <c r="Q26" s="543"/>
      <c r="R26" s="543"/>
    </row>
    <row r="27" spans="1:18" ht="12.75" customHeight="1" x14ac:dyDescent="0.2">
      <c r="A27" s="379" t="s">
        <v>14</v>
      </c>
      <c r="B27" s="380"/>
      <c r="C27" s="375"/>
      <c r="D27" s="556"/>
      <c r="E27" s="557"/>
      <c r="F27" s="557"/>
      <c r="G27" s="557"/>
      <c r="H27" s="557"/>
      <c r="I27" s="558"/>
      <c r="J27" s="376"/>
      <c r="L27" s="543"/>
      <c r="M27" s="543"/>
      <c r="N27" s="543"/>
      <c r="O27" s="543"/>
      <c r="P27" s="543"/>
      <c r="Q27" s="543"/>
      <c r="R27" s="543"/>
    </row>
    <row r="28" spans="1:18" ht="12.75" customHeight="1" x14ac:dyDescent="0.2">
      <c r="A28" s="379"/>
      <c r="B28" s="380"/>
      <c r="C28" s="375"/>
      <c r="D28" s="9"/>
      <c r="E28" s="375"/>
      <c r="F28" s="375"/>
      <c r="G28" s="375"/>
      <c r="H28" s="375"/>
      <c r="I28" s="375"/>
      <c r="J28" s="376"/>
      <c r="L28" s="23"/>
      <c r="M28" s="23"/>
      <c r="N28" s="23"/>
      <c r="O28" s="23"/>
      <c r="P28" s="23"/>
      <c r="Q28" s="23"/>
      <c r="R28" s="24"/>
    </row>
    <row r="29" spans="1:18" ht="12.75" customHeight="1" x14ac:dyDescent="0.2">
      <c r="A29" s="379" t="s">
        <v>12</v>
      </c>
      <c r="B29" s="380"/>
      <c r="C29" s="375"/>
      <c r="D29" s="556"/>
      <c r="E29" s="557"/>
      <c r="F29" s="557"/>
      <c r="G29" s="557"/>
      <c r="H29" s="557"/>
      <c r="I29" s="558"/>
      <c r="J29" s="60"/>
      <c r="L29" s="23"/>
      <c r="M29" s="23"/>
      <c r="N29" s="23"/>
      <c r="O29" s="23"/>
      <c r="P29" s="23"/>
      <c r="Q29" s="23"/>
    </row>
    <row r="30" spans="1:18" ht="12.75" customHeight="1" x14ac:dyDescent="0.2">
      <c r="A30" s="379" t="s">
        <v>13</v>
      </c>
      <c r="B30" s="380"/>
      <c r="C30" s="375"/>
      <c r="D30" s="556"/>
      <c r="E30" s="557"/>
      <c r="F30" s="557"/>
      <c r="G30" s="557"/>
      <c r="H30" s="557"/>
      <c r="I30" s="558"/>
      <c r="J30" s="60"/>
      <c r="L30" s="23"/>
      <c r="M30" s="23"/>
      <c r="N30" s="23"/>
      <c r="O30" s="23"/>
      <c r="P30" s="23"/>
      <c r="Q30" s="23"/>
    </row>
    <row r="31" spans="1:18" ht="12.75" customHeight="1" x14ac:dyDescent="0.2">
      <c r="A31" s="379" t="s">
        <v>14</v>
      </c>
      <c r="B31" s="380"/>
      <c r="C31" s="375"/>
      <c r="D31" s="556"/>
      <c r="E31" s="557"/>
      <c r="F31" s="557"/>
      <c r="G31" s="557"/>
      <c r="H31" s="557"/>
      <c r="I31" s="558"/>
      <c r="J31" s="376"/>
      <c r="L31" s="23"/>
      <c r="M31" s="23"/>
      <c r="N31" s="92"/>
      <c r="O31" s="23"/>
      <c r="P31" s="23"/>
      <c r="Q31" s="23"/>
    </row>
    <row r="32" spans="1:18" ht="12.75" customHeight="1" x14ac:dyDescent="0.2">
      <c r="A32" s="379"/>
      <c r="B32" s="380"/>
      <c r="C32" s="375"/>
      <c r="D32" s="9"/>
      <c r="E32" s="375"/>
      <c r="F32" s="375"/>
      <c r="G32" s="375"/>
      <c r="H32" s="375"/>
      <c r="I32" s="375"/>
      <c r="J32" s="376"/>
      <c r="L32" s="23"/>
      <c r="M32" s="23"/>
      <c r="N32" s="23"/>
      <c r="O32" s="23"/>
      <c r="P32" s="23"/>
      <c r="Q32" s="23"/>
      <c r="R32" s="24"/>
    </row>
    <row r="33" spans="1:18" ht="12.75" customHeight="1" x14ac:dyDescent="0.2">
      <c r="A33" s="56"/>
      <c r="B33" s="12"/>
      <c r="C33" s="12"/>
      <c r="D33" s="12"/>
      <c r="E33" s="12"/>
      <c r="F33" s="12"/>
      <c r="G33" s="12"/>
      <c r="H33" s="12"/>
      <c r="I33" s="12"/>
      <c r="J33" s="57"/>
      <c r="L33" s="24"/>
      <c r="M33" s="24"/>
      <c r="N33" s="24"/>
      <c r="O33" s="24"/>
      <c r="P33" s="24"/>
      <c r="Q33" s="24"/>
      <c r="R33" s="24"/>
    </row>
    <row r="34" spans="1:18" ht="12.75" customHeight="1" x14ac:dyDescent="0.2">
      <c r="A34" s="508" t="s">
        <v>2</v>
      </c>
      <c r="B34" s="509"/>
      <c r="C34" s="509"/>
      <c r="D34" s="509"/>
      <c r="E34" s="509"/>
      <c r="F34" s="509"/>
      <c r="G34" s="509"/>
      <c r="H34" s="509"/>
      <c r="I34" s="509"/>
      <c r="J34" s="510"/>
    </row>
    <row r="35" spans="1:18" ht="15" customHeight="1" x14ac:dyDescent="0.2">
      <c r="A35" s="529" t="s">
        <v>17</v>
      </c>
      <c r="B35" s="530"/>
      <c r="C35" s="530"/>
      <c r="D35" s="530"/>
      <c r="E35" s="530"/>
      <c r="F35" s="530"/>
      <c r="G35" s="530"/>
      <c r="H35" s="530"/>
      <c r="I35" s="530"/>
      <c r="J35" s="531"/>
    </row>
    <row r="36" spans="1:18" ht="25.5" customHeight="1" x14ac:dyDescent="0.2">
      <c r="A36" s="514"/>
      <c r="B36" s="515"/>
      <c r="C36" s="515"/>
      <c r="D36" s="515"/>
      <c r="E36" s="515"/>
      <c r="F36" s="515"/>
      <c r="G36" s="515"/>
      <c r="H36" s="515"/>
      <c r="I36" s="516"/>
      <c r="J36" s="61"/>
      <c r="L36" s="172"/>
    </row>
    <row r="37" spans="1:18" ht="12.75" customHeight="1" x14ac:dyDescent="0.2">
      <c r="A37" s="63" t="s">
        <v>18</v>
      </c>
      <c r="B37" s="176"/>
      <c r="C37" s="176"/>
      <c r="D37" s="176"/>
      <c r="E37" s="176"/>
      <c r="F37" s="176"/>
      <c r="G37" s="176"/>
      <c r="H37" s="176"/>
      <c r="I37" s="176"/>
      <c r="J37" s="174"/>
    </row>
    <row r="38" spans="1:18" ht="25.5" customHeight="1" x14ac:dyDescent="0.2">
      <c r="A38" s="514"/>
      <c r="B38" s="515"/>
      <c r="C38" s="515"/>
      <c r="D38" s="515"/>
      <c r="E38" s="515"/>
      <c r="F38" s="515"/>
      <c r="G38" s="515"/>
      <c r="H38" s="515"/>
      <c r="I38" s="516"/>
      <c r="J38" s="174"/>
      <c r="L38" s="172"/>
    </row>
    <row r="39" spans="1:18" ht="12.75" customHeight="1" x14ac:dyDescent="0.2">
      <c r="A39" s="548" t="s">
        <v>22</v>
      </c>
      <c r="B39" s="549"/>
      <c r="C39" s="549"/>
      <c r="D39" s="549"/>
      <c r="E39" s="549"/>
      <c r="F39" s="549"/>
      <c r="G39" s="549"/>
      <c r="H39" s="549"/>
      <c r="I39" s="549"/>
      <c r="J39" s="550"/>
    </row>
    <row r="40" spans="1:18" ht="15" customHeight="1" x14ac:dyDescent="0.2">
      <c r="A40" s="514"/>
      <c r="B40" s="515"/>
      <c r="C40" s="515"/>
      <c r="D40" s="515"/>
      <c r="E40" s="515"/>
      <c r="F40" s="515"/>
      <c r="G40" s="515"/>
      <c r="H40" s="515"/>
      <c r="I40" s="516"/>
      <c r="J40" s="62"/>
    </row>
    <row r="41" spans="1:18" ht="15" customHeight="1" x14ac:dyDescent="0.2">
      <c r="A41" s="63" t="s">
        <v>23</v>
      </c>
      <c r="B41" s="17"/>
      <c r="C41" s="17"/>
      <c r="D41" s="15"/>
      <c r="E41" s="15"/>
      <c r="F41" s="187"/>
      <c r="G41" s="187"/>
      <c r="H41" s="17"/>
      <c r="I41" s="17"/>
      <c r="J41" s="62"/>
    </row>
    <row r="42" spans="1:18" ht="15" customHeight="1" x14ac:dyDescent="0.2">
      <c r="A42" s="514"/>
      <c r="B42" s="515"/>
      <c r="C42" s="515"/>
      <c r="D42" s="515"/>
      <c r="E42" s="515"/>
      <c r="F42" s="515"/>
      <c r="G42" s="515"/>
      <c r="H42" s="515"/>
      <c r="I42" s="516"/>
      <c r="J42" s="62"/>
    </row>
    <row r="43" spans="1:18" ht="15" customHeight="1" x14ac:dyDescent="0.2">
      <c r="A43" s="63" t="s">
        <v>24</v>
      </c>
      <c r="B43" s="17"/>
      <c r="C43" s="17"/>
      <c r="D43" s="15"/>
      <c r="E43" s="15"/>
      <c r="F43" s="187"/>
      <c r="G43" s="187"/>
      <c r="H43" s="17"/>
      <c r="I43" s="17"/>
      <c r="J43" s="62"/>
    </row>
    <row r="44" spans="1:18" ht="15" customHeight="1" x14ac:dyDescent="0.2">
      <c r="A44" s="514"/>
      <c r="B44" s="515"/>
      <c r="C44" s="515"/>
      <c r="D44" s="515"/>
      <c r="E44" s="515"/>
      <c r="F44" s="515"/>
      <c r="G44" s="515"/>
      <c r="H44" s="515"/>
      <c r="I44" s="516"/>
      <c r="J44" s="62"/>
    </row>
    <row r="45" spans="1:18" ht="15" customHeight="1" x14ac:dyDescent="0.2">
      <c r="A45" s="63" t="s">
        <v>25</v>
      </c>
      <c r="B45" s="17"/>
      <c r="C45" s="17"/>
      <c r="D45" s="15"/>
      <c r="E45" s="15"/>
      <c r="F45" s="187"/>
      <c r="G45" s="187"/>
      <c r="H45" s="17"/>
      <c r="I45" s="17"/>
      <c r="J45" s="62"/>
    </row>
    <row r="46" spans="1:18" ht="15" customHeight="1" x14ac:dyDescent="0.2">
      <c r="A46" s="514"/>
      <c r="B46" s="515"/>
      <c r="C46" s="515"/>
      <c r="D46" s="515"/>
      <c r="E46" s="515"/>
      <c r="F46" s="515"/>
      <c r="G46" s="515"/>
      <c r="H46" s="515"/>
      <c r="I46" s="516"/>
      <c r="J46" s="62"/>
    </row>
    <row r="47" spans="1:18" ht="15" customHeight="1" x14ac:dyDescent="0.2">
      <c r="A47" s="63" t="s">
        <v>26</v>
      </c>
      <c r="B47" s="17"/>
      <c r="C47" s="17"/>
      <c r="D47" s="15"/>
      <c r="E47" s="18"/>
      <c r="F47" s="18" t="s">
        <v>27</v>
      </c>
      <c r="G47" s="187"/>
      <c r="H47" s="17"/>
      <c r="I47" s="17"/>
      <c r="J47" s="62"/>
    </row>
    <row r="48" spans="1:18" ht="15" customHeight="1" x14ac:dyDescent="0.2">
      <c r="A48" s="514"/>
      <c r="B48" s="515"/>
      <c r="C48" s="515"/>
      <c r="D48" s="516"/>
      <c r="E48" s="9"/>
      <c r="F48" s="532"/>
      <c r="G48" s="515"/>
      <c r="H48" s="515"/>
      <c r="I48" s="516"/>
      <c r="J48" s="62"/>
    </row>
    <row r="49" spans="1:18" ht="15" customHeight="1" x14ac:dyDescent="0.2">
      <c r="A49" s="63" t="s">
        <v>28</v>
      </c>
      <c r="B49" s="17"/>
      <c r="C49" s="17"/>
      <c r="D49" s="15"/>
      <c r="E49" s="18"/>
      <c r="F49" s="173" t="s">
        <v>29</v>
      </c>
      <c r="G49" s="187"/>
      <c r="H49" s="17"/>
      <c r="I49" s="17"/>
      <c r="J49" s="62"/>
    </row>
    <row r="50" spans="1:18" ht="15" customHeight="1" x14ac:dyDescent="0.2">
      <c r="A50" s="491"/>
      <c r="B50" s="492"/>
      <c r="C50" s="492"/>
      <c r="D50" s="493"/>
      <c r="E50" s="9"/>
      <c r="F50" s="494"/>
      <c r="G50" s="495"/>
      <c r="H50" s="495"/>
      <c r="I50" s="496"/>
      <c r="J50" s="62"/>
    </row>
    <row r="51" spans="1:18" ht="15" customHeight="1" x14ac:dyDescent="0.2">
      <c r="A51" s="63" t="s">
        <v>19</v>
      </c>
      <c r="B51" s="17"/>
      <c r="C51" s="17"/>
      <c r="D51" s="15"/>
      <c r="E51" s="18"/>
      <c r="F51" s="187"/>
      <c r="G51" s="187"/>
      <c r="H51" s="17"/>
      <c r="I51" s="17"/>
      <c r="J51" s="62"/>
    </row>
    <row r="52" spans="1:18" ht="15" customHeight="1" x14ac:dyDescent="0.2">
      <c r="A52" s="514"/>
      <c r="B52" s="515"/>
      <c r="C52" s="515"/>
      <c r="D52" s="515"/>
      <c r="E52" s="515"/>
      <c r="F52" s="515"/>
      <c r="G52" s="515"/>
      <c r="H52" s="515"/>
      <c r="I52" s="516"/>
      <c r="J52" s="62"/>
    </row>
    <row r="53" spans="1:18" ht="15" customHeight="1" x14ac:dyDescent="0.2">
      <c r="A53" s="63" t="s">
        <v>20</v>
      </c>
      <c r="B53" s="17"/>
      <c r="C53" s="17"/>
      <c r="D53" s="15"/>
      <c r="E53" s="18" t="s">
        <v>21</v>
      </c>
      <c r="F53" s="187"/>
      <c r="G53" s="187"/>
      <c r="H53" s="17"/>
      <c r="I53" s="17"/>
      <c r="J53" s="62"/>
    </row>
    <row r="54" spans="1:18" ht="15" customHeight="1" x14ac:dyDescent="0.2">
      <c r="A54" s="497"/>
      <c r="B54" s="498"/>
      <c r="C54" s="499"/>
      <c r="D54" s="15"/>
      <c r="E54" s="500"/>
      <c r="F54" s="501"/>
      <c r="G54" s="501"/>
      <c r="H54" s="501"/>
      <c r="I54" s="502"/>
      <c r="J54" s="62"/>
    </row>
    <row r="55" spans="1:18" ht="15" customHeight="1" x14ac:dyDescent="0.2">
      <c r="A55" s="64"/>
      <c r="B55" s="19"/>
      <c r="C55" s="19"/>
      <c r="D55" s="237"/>
      <c r="E55" s="21"/>
      <c r="F55" s="22"/>
      <c r="G55" s="22"/>
      <c r="H55" s="19"/>
      <c r="I55" s="19"/>
      <c r="J55" s="65"/>
    </row>
    <row r="56" spans="1:18" ht="15" customHeight="1" x14ac:dyDescent="0.2">
      <c r="A56" s="66" t="s">
        <v>53</v>
      </c>
      <c r="B56" s="25"/>
      <c r="C56" s="25"/>
      <c r="D56" s="34"/>
      <c r="E56" s="34"/>
      <c r="F56" s="34"/>
      <c r="G56" s="34"/>
      <c r="H56" s="34"/>
      <c r="I56" s="34"/>
      <c r="J56" s="67"/>
    </row>
    <row r="57" spans="1:18" ht="12.75" customHeight="1" x14ac:dyDescent="0.2">
      <c r="A57" s="373" t="s">
        <v>30</v>
      </c>
      <c r="B57" s="26"/>
      <c r="C57" s="26"/>
      <c r="D57" s="26"/>
      <c r="E57" s="26"/>
      <c r="F57" s="26"/>
      <c r="G57" s="26"/>
      <c r="H57" s="26"/>
      <c r="I57" s="26"/>
      <c r="J57" s="68"/>
      <c r="L57" s="504" t="s">
        <v>303</v>
      </c>
      <c r="M57" s="504"/>
      <c r="N57" s="504"/>
      <c r="O57" s="504"/>
      <c r="P57" s="504"/>
      <c r="Q57" s="504"/>
      <c r="R57" s="504"/>
    </row>
    <row r="58" spans="1:18" ht="60" customHeight="1" x14ac:dyDescent="0.2">
      <c r="A58" s="514"/>
      <c r="B58" s="515"/>
      <c r="C58" s="515"/>
      <c r="D58" s="515"/>
      <c r="E58" s="515"/>
      <c r="F58" s="515"/>
      <c r="G58" s="515"/>
      <c r="H58" s="515"/>
      <c r="I58" s="516"/>
      <c r="J58" s="238" t="str">
        <f>"500 merkkiä ("&amp;TEXT(LEN(A58),"0")&amp;" käytetty)"</f>
        <v>500 merkkiä (0 käytetty)</v>
      </c>
      <c r="L58" s="504"/>
      <c r="M58" s="504"/>
      <c r="N58" s="504"/>
      <c r="O58" s="504"/>
      <c r="P58" s="504"/>
      <c r="Q58" s="504"/>
      <c r="R58" s="504"/>
    </row>
    <row r="59" spans="1:18" ht="12.75" customHeight="1" x14ac:dyDescent="0.2">
      <c r="A59" s="373" t="s">
        <v>32</v>
      </c>
      <c r="B59" s="26"/>
      <c r="C59" s="26"/>
      <c r="D59" s="26"/>
      <c r="E59" s="26"/>
      <c r="F59" s="26"/>
      <c r="G59" s="26"/>
      <c r="H59" s="26"/>
      <c r="I59" s="26"/>
      <c r="J59" s="69"/>
    </row>
    <row r="60" spans="1:18" ht="12.75" customHeight="1" x14ac:dyDescent="0.2">
      <c r="A60" s="71" t="s">
        <v>36</v>
      </c>
      <c r="B60" s="27"/>
      <c r="C60" s="27"/>
      <c r="D60" s="27"/>
      <c r="E60" s="27"/>
      <c r="F60" s="27"/>
      <c r="G60" s="27"/>
      <c r="H60" s="27"/>
      <c r="I60" s="27"/>
      <c r="J60" s="69"/>
    </row>
    <row r="61" spans="1:18" ht="12.75" customHeight="1" x14ac:dyDescent="0.2">
      <c r="A61" s="483"/>
      <c r="B61" s="484"/>
      <c r="C61" s="484"/>
      <c r="D61" s="484"/>
      <c r="E61" s="484"/>
      <c r="F61" s="484"/>
      <c r="G61" s="484"/>
      <c r="H61" s="484"/>
      <c r="I61" s="485"/>
      <c r="J61" s="69"/>
    </row>
    <row r="62" spans="1:18" ht="12.75" customHeight="1" x14ac:dyDescent="0.2">
      <c r="A62" s="71" t="s">
        <v>31</v>
      </c>
      <c r="B62" s="27"/>
      <c r="C62" s="27"/>
      <c r="D62" s="27"/>
      <c r="E62" s="27"/>
      <c r="F62" s="27"/>
      <c r="G62" s="27"/>
      <c r="H62" s="27"/>
      <c r="I62" s="27"/>
      <c r="J62" s="69"/>
      <c r="L62" s="547" t="s">
        <v>42</v>
      </c>
      <c r="M62" s="547"/>
      <c r="N62" s="547"/>
      <c r="O62" s="547"/>
      <c r="P62" s="547"/>
      <c r="Q62" s="547"/>
      <c r="R62" s="547"/>
    </row>
    <row r="63" spans="1:18" ht="60" customHeight="1" x14ac:dyDescent="0.2">
      <c r="A63" s="544"/>
      <c r="B63" s="545"/>
      <c r="C63" s="545"/>
      <c r="D63" s="545"/>
      <c r="E63" s="545"/>
      <c r="F63" s="545"/>
      <c r="G63" s="545"/>
      <c r="H63" s="545"/>
      <c r="I63" s="546"/>
      <c r="J63" s="238" t="str">
        <f>"500 merkkiä ("&amp;TEXT(LEN(A63),"0")&amp;" käytetty)"</f>
        <v>500 merkkiä (0 käytetty)</v>
      </c>
    </row>
    <row r="64" spans="1:18" ht="12.75" customHeight="1" x14ac:dyDescent="0.2">
      <c r="A64" s="71" t="s">
        <v>33</v>
      </c>
      <c r="B64" s="27"/>
      <c r="C64" s="27"/>
      <c r="D64" s="27"/>
      <c r="E64" s="27"/>
      <c r="F64" s="27"/>
      <c r="G64" s="27"/>
      <c r="H64" s="27"/>
      <c r="I64" s="27"/>
      <c r="J64" s="69"/>
      <c r="L64" s="40"/>
      <c r="M64" s="41"/>
      <c r="N64" s="41"/>
      <c r="O64" s="41"/>
      <c r="P64" s="41"/>
      <c r="Q64" s="41"/>
      <c r="R64" s="41"/>
    </row>
    <row r="65" spans="1:18" ht="12.75" customHeight="1" x14ac:dyDescent="0.2">
      <c r="A65" s="526"/>
      <c r="B65" s="527"/>
      <c r="C65" s="528"/>
      <c r="D65" s="27"/>
      <c r="E65" s="27"/>
      <c r="F65" s="27"/>
      <c r="G65" s="27"/>
      <c r="H65" s="27"/>
      <c r="I65" s="27"/>
      <c r="J65" s="69"/>
      <c r="L65" s="38" t="s">
        <v>43</v>
      </c>
      <c r="M65" s="39"/>
      <c r="N65" s="39"/>
      <c r="O65" s="39"/>
      <c r="P65" s="39"/>
      <c r="Q65" s="39"/>
      <c r="R65" s="39"/>
    </row>
    <row r="66" spans="1:18" ht="12.75" customHeight="1" x14ac:dyDescent="0.2">
      <c r="A66" s="71" t="s">
        <v>34</v>
      </c>
      <c r="B66" s="27"/>
      <c r="C66" s="27"/>
      <c r="D66" s="27"/>
      <c r="E66" s="27"/>
      <c r="F66" s="27"/>
      <c r="G66" s="27"/>
      <c r="H66" s="27"/>
      <c r="I66" s="27"/>
      <c r="J66" s="69"/>
      <c r="L66" s="33"/>
      <c r="M66" s="33"/>
      <c r="N66" s="33"/>
      <c r="O66" s="33"/>
      <c r="P66" s="33"/>
      <c r="Q66" s="33"/>
      <c r="R66" s="33"/>
    </row>
    <row r="67" spans="1:18" ht="12.75" customHeight="1" x14ac:dyDescent="0.2">
      <c r="A67" s="526"/>
      <c r="B67" s="527"/>
      <c r="C67" s="528"/>
      <c r="D67" s="27"/>
      <c r="E67" s="27"/>
      <c r="F67" s="27"/>
      <c r="G67" s="27"/>
      <c r="H67" s="27"/>
      <c r="I67" s="27"/>
      <c r="J67" s="69"/>
      <c r="L67" s="38" t="s">
        <v>44</v>
      </c>
      <c r="M67" s="39"/>
      <c r="N67" s="39"/>
      <c r="O67" s="39"/>
      <c r="P67" s="39"/>
      <c r="Q67" s="39"/>
      <c r="R67" s="39"/>
    </row>
    <row r="68" spans="1:18" ht="12.75" customHeight="1" x14ac:dyDescent="0.2">
      <c r="A68" s="72"/>
      <c r="B68" s="29"/>
      <c r="C68" s="29"/>
      <c r="D68" s="29"/>
      <c r="E68" s="29"/>
      <c r="F68" s="29"/>
      <c r="G68" s="29"/>
      <c r="H68" s="29"/>
      <c r="I68" s="29"/>
      <c r="J68" s="70"/>
      <c r="L68" s="41"/>
      <c r="M68" s="41"/>
      <c r="N68" s="41"/>
      <c r="O68" s="41"/>
      <c r="P68" s="41"/>
      <c r="Q68" s="41"/>
      <c r="R68" s="41"/>
    </row>
    <row r="69" spans="1:18" ht="12.75" customHeight="1" x14ac:dyDescent="0.2">
      <c r="A69" s="73" t="s">
        <v>35</v>
      </c>
      <c r="B69" s="26"/>
      <c r="C69" s="26"/>
      <c r="D69" s="26"/>
      <c r="E69" s="26"/>
      <c r="F69" s="26"/>
      <c r="G69" s="26"/>
      <c r="H69" s="26"/>
      <c r="I69" s="26"/>
      <c r="J69" s="68"/>
      <c r="L69" s="1"/>
      <c r="M69" s="1"/>
      <c r="N69" s="1"/>
      <c r="O69" s="1"/>
      <c r="P69" s="1"/>
      <c r="Q69" s="1"/>
      <c r="R69" s="1"/>
    </row>
    <row r="70" spans="1:18" ht="12.75" customHeight="1" x14ac:dyDescent="0.2">
      <c r="A70" s="486"/>
      <c r="B70" s="487"/>
      <c r="C70" s="487"/>
      <c r="D70" s="487"/>
      <c r="E70" s="487"/>
      <c r="F70" s="487"/>
      <c r="G70" s="487"/>
      <c r="H70" s="487"/>
      <c r="I70" s="488"/>
      <c r="J70" s="69"/>
      <c r="L70" s="1"/>
      <c r="M70" s="1"/>
      <c r="N70" s="1"/>
      <c r="O70" s="1"/>
      <c r="P70" s="1"/>
      <c r="Q70" s="1"/>
      <c r="R70" s="1"/>
    </row>
    <row r="71" spans="1:18" ht="12.75" customHeight="1" x14ac:dyDescent="0.2">
      <c r="A71" s="71" t="s">
        <v>31</v>
      </c>
      <c r="B71" s="27"/>
      <c r="C71" s="27"/>
      <c r="D71" s="27"/>
      <c r="E71" s="27"/>
      <c r="F71" s="27"/>
      <c r="G71" s="27"/>
      <c r="H71" s="27"/>
      <c r="I71" s="27"/>
      <c r="J71" s="69"/>
    </row>
    <row r="72" spans="1:18" ht="60" customHeight="1" x14ac:dyDescent="0.2">
      <c r="A72" s="483"/>
      <c r="B72" s="512"/>
      <c r="C72" s="512"/>
      <c r="D72" s="512"/>
      <c r="E72" s="512"/>
      <c r="F72" s="512"/>
      <c r="G72" s="512"/>
      <c r="H72" s="512"/>
      <c r="I72" s="513"/>
      <c r="J72" s="238" t="str">
        <f>"500 merkkiä ("&amp;TEXT(LEN(A72),"0")&amp;" käytetty)"</f>
        <v>500 merkkiä (0 käytetty)</v>
      </c>
    </row>
    <row r="73" spans="1:18" ht="12.75" customHeight="1" x14ac:dyDescent="0.2">
      <c r="A73" s="71" t="s">
        <v>33</v>
      </c>
      <c r="B73" s="27"/>
      <c r="C73" s="27"/>
      <c r="D73" s="27"/>
      <c r="E73" s="27"/>
      <c r="F73" s="27"/>
      <c r="G73" s="27"/>
      <c r="H73" s="27"/>
      <c r="I73" s="27"/>
      <c r="J73" s="69"/>
    </row>
    <row r="74" spans="1:18" ht="12.75" customHeight="1" x14ac:dyDescent="0.2">
      <c r="A74" s="494"/>
      <c r="B74" s="495"/>
      <c r="C74" s="496"/>
      <c r="D74" s="27"/>
      <c r="E74" s="27"/>
      <c r="F74" s="27"/>
      <c r="G74" s="27"/>
      <c r="H74" s="27"/>
      <c r="I74" s="27"/>
      <c r="J74" s="69"/>
    </row>
    <row r="75" spans="1:18" ht="12.75" customHeight="1" x14ac:dyDescent="0.2">
      <c r="A75" s="71" t="s">
        <v>34</v>
      </c>
      <c r="B75" s="27"/>
      <c r="C75" s="27"/>
      <c r="D75" s="27"/>
      <c r="E75" s="27"/>
      <c r="F75" s="27"/>
      <c r="G75" s="27"/>
      <c r="H75" s="27"/>
      <c r="I75" s="27"/>
      <c r="J75" s="69"/>
    </row>
    <row r="76" spans="1:18" ht="12.75" customHeight="1" x14ac:dyDescent="0.2">
      <c r="A76" s="494"/>
      <c r="B76" s="495"/>
      <c r="C76" s="496"/>
      <c r="D76" s="27"/>
      <c r="E76" s="27"/>
      <c r="F76" s="27"/>
      <c r="G76" s="27"/>
      <c r="H76" s="27"/>
      <c r="I76" s="27"/>
      <c r="J76" s="69"/>
    </row>
    <row r="77" spans="1:18" ht="12.75" customHeight="1" x14ac:dyDescent="0.2">
      <c r="A77" s="74"/>
      <c r="B77" s="28"/>
      <c r="C77" s="28"/>
      <c r="D77" s="28"/>
      <c r="E77" s="28"/>
      <c r="F77" s="28"/>
      <c r="G77" s="28"/>
      <c r="H77" s="28"/>
      <c r="I77" s="28"/>
      <c r="J77" s="75"/>
    </row>
    <row r="78" spans="1:18" ht="12.75" customHeight="1" x14ac:dyDescent="0.2">
      <c r="A78" s="76"/>
      <c r="B78" s="30"/>
      <c r="C78" s="30"/>
      <c r="D78" s="30"/>
      <c r="E78" s="30"/>
      <c r="F78" s="30"/>
      <c r="G78" s="30"/>
      <c r="H78" s="30"/>
      <c r="I78" s="30"/>
      <c r="J78" s="77"/>
    </row>
    <row r="79" spans="1:18" ht="12.75" customHeight="1" x14ac:dyDescent="0.2">
      <c r="A79" s="373" t="s">
        <v>37</v>
      </c>
      <c r="B79" s="26"/>
      <c r="C79" s="26"/>
      <c r="D79" s="26"/>
      <c r="E79" s="26"/>
      <c r="F79" s="26"/>
      <c r="G79" s="26"/>
      <c r="H79" s="26"/>
      <c r="I79" s="26"/>
      <c r="J79" s="68"/>
      <c r="L79" s="36" t="s">
        <v>45</v>
      </c>
      <c r="M79" s="35"/>
      <c r="N79" s="35"/>
      <c r="O79" s="35"/>
      <c r="P79" s="35"/>
      <c r="Q79" s="35"/>
      <c r="R79" s="36"/>
    </row>
    <row r="80" spans="1:18" ht="12.75" customHeight="1" x14ac:dyDescent="0.2">
      <c r="A80" s="71" t="s">
        <v>38</v>
      </c>
      <c r="B80" s="27"/>
      <c r="C80" s="27"/>
      <c r="D80" s="27"/>
      <c r="E80" s="27"/>
      <c r="F80" s="27"/>
      <c r="G80" s="27"/>
      <c r="H80" s="27"/>
      <c r="I80" s="27"/>
      <c r="J80" s="69"/>
      <c r="L80" s="36" t="s">
        <v>46</v>
      </c>
      <c r="M80" s="35"/>
      <c r="N80" s="35"/>
      <c r="O80" s="35"/>
      <c r="P80" s="35"/>
      <c r="Q80" s="35"/>
      <c r="R80" s="36"/>
    </row>
    <row r="81" spans="1:18" ht="12.75" customHeight="1" x14ac:dyDescent="0.2">
      <c r="A81" s="486"/>
      <c r="B81" s="487"/>
      <c r="C81" s="487"/>
      <c r="D81" s="487"/>
      <c r="E81" s="487"/>
      <c r="F81" s="487"/>
      <c r="G81" s="487"/>
      <c r="H81" s="487"/>
      <c r="I81" s="488"/>
      <c r="J81" s="69"/>
      <c r="L81" s="36" t="s">
        <v>47</v>
      </c>
      <c r="M81" s="35"/>
      <c r="N81" s="35"/>
      <c r="O81" s="35"/>
      <c r="P81" s="35"/>
      <c r="Q81" s="35"/>
      <c r="R81" s="36"/>
    </row>
    <row r="82" spans="1:18" ht="12.75" customHeight="1" x14ac:dyDescent="0.2">
      <c r="A82" s="71" t="s">
        <v>39</v>
      </c>
      <c r="B82" s="27"/>
      <c r="C82" s="27"/>
      <c r="D82" s="27"/>
      <c r="E82" s="27"/>
      <c r="F82" s="27"/>
      <c r="G82" s="27"/>
      <c r="H82" s="27"/>
      <c r="I82" s="27"/>
      <c r="J82" s="69"/>
      <c r="L82" s="36" t="s">
        <v>48</v>
      </c>
      <c r="M82" s="35"/>
      <c r="N82" s="35"/>
      <c r="O82" s="35"/>
      <c r="P82" s="35"/>
      <c r="Q82" s="35"/>
      <c r="R82" s="36"/>
    </row>
    <row r="83" spans="1:18" ht="12.75" customHeight="1" x14ac:dyDescent="0.2">
      <c r="A83" s="486"/>
      <c r="B83" s="487"/>
      <c r="C83" s="487"/>
      <c r="D83" s="487"/>
      <c r="E83" s="487"/>
      <c r="F83" s="487"/>
      <c r="G83" s="487"/>
      <c r="H83" s="487"/>
      <c r="I83" s="488"/>
      <c r="J83" s="78"/>
      <c r="L83" s="38" t="s">
        <v>49</v>
      </c>
      <c r="M83" s="35"/>
      <c r="N83" s="35"/>
      <c r="O83" s="35"/>
      <c r="P83" s="35"/>
      <c r="Q83" s="35"/>
      <c r="R83" s="38"/>
    </row>
    <row r="84" spans="1:18" ht="12.75" customHeight="1" x14ac:dyDescent="0.2">
      <c r="A84" s="71"/>
      <c r="B84" s="27"/>
      <c r="C84" s="27"/>
      <c r="D84" s="27"/>
      <c r="E84" s="27"/>
      <c r="F84" s="27"/>
      <c r="G84" s="27"/>
      <c r="H84" s="27"/>
      <c r="I84" s="27"/>
      <c r="J84" s="69"/>
    </row>
    <row r="85" spans="1:18" ht="12.75" customHeight="1" x14ac:dyDescent="0.2">
      <c r="A85" s="71" t="s">
        <v>38</v>
      </c>
      <c r="B85" s="27"/>
      <c r="C85" s="27"/>
      <c r="D85" s="27"/>
      <c r="E85" s="27"/>
      <c r="F85" s="27"/>
      <c r="G85" s="27"/>
      <c r="H85" s="27"/>
      <c r="I85" s="27"/>
      <c r="J85" s="69"/>
    </row>
    <row r="86" spans="1:18" ht="12.75" customHeight="1" x14ac:dyDescent="0.2">
      <c r="A86" s="486"/>
      <c r="B86" s="487"/>
      <c r="C86" s="487"/>
      <c r="D86" s="487"/>
      <c r="E86" s="487"/>
      <c r="F86" s="487"/>
      <c r="G86" s="487"/>
      <c r="H86" s="487"/>
      <c r="I86" s="488"/>
      <c r="J86" s="69"/>
    </row>
    <row r="87" spans="1:18" ht="12.75" customHeight="1" x14ac:dyDescent="0.2">
      <c r="A87" s="71" t="s">
        <v>39</v>
      </c>
      <c r="B87" s="27"/>
      <c r="C87" s="27"/>
      <c r="D87" s="27"/>
      <c r="E87" s="27"/>
      <c r="F87" s="27"/>
      <c r="G87" s="27"/>
      <c r="H87" s="27"/>
      <c r="I87" s="27"/>
      <c r="J87" s="69"/>
    </row>
    <row r="88" spans="1:18" ht="60" customHeight="1" x14ac:dyDescent="0.2">
      <c r="A88" s="483"/>
      <c r="B88" s="512"/>
      <c r="C88" s="512"/>
      <c r="D88" s="512"/>
      <c r="E88" s="512"/>
      <c r="F88" s="512"/>
      <c r="G88" s="512"/>
      <c r="H88" s="512"/>
      <c r="I88" s="513"/>
      <c r="J88" s="238" t="str">
        <f>"500 merkkiä ("&amp;TEXT(LEN(A88),"0")&amp;" käytetty)"</f>
        <v>500 merkkiä (0 käytetty)</v>
      </c>
    </row>
    <row r="89" spans="1:18" ht="12.75" customHeight="1" x14ac:dyDescent="0.2">
      <c r="A89" s="80"/>
      <c r="B89" s="237"/>
      <c r="C89" s="237"/>
      <c r="D89" s="237"/>
      <c r="E89" s="237"/>
      <c r="F89" s="237"/>
      <c r="G89" s="237"/>
      <c r="H89" s="237"/>
      <c r="I89" s="237"/>
      <c r="J89" s="65"/>
    </row>
    <row r="90" spans="1:18" ht="12.75" customHeight="1" x14ac:dyDescent="0.2">
      <c r="A90" s="81"/>
      <c r="B90" s="33"/>
      <c r="C90" s="33"/>
      <c r="D90" s="33"/>
      <c r="E90" s="33"/>
      <c r="F90" s="33"/>
      <c r="G90" s="33"/>
      <c r="H90" s="33"/>
      <c r="I90" s="33"/>
      <c r="J90" s="82"/>
    </row>
    <row r="91" spans="1:18" ht="12.75" customHeight="1" x14ac:dyDescent="0.2">
      <c r="A91" s="83" t="s">
        <v>40</v>
      </c>
      <c r="B91" s="31"/>
      <c r="C91" s="31"/>
      <c r="D91" s="31"/>
      <c r="E91" s="31"/>
      <c r="F91" s="31"/>
      <c r="G91" s="31"/>
      <c r="H91" s="31"/>
      <c r="I91" s="31"/>
      <c r="J91" s="84"/>
    </row>
    <row r="92" spans="1:18" ht="180" customHeight="1" x14ac:dyDescent="0.2">
      <c r="A92" s="483"/>
      <c r="B92" s="512"/>
      <c r="C92" s="512"/>
      <c r="D92" s="512"/>
      <c r="E92" s="512"/>
      <c r="F92" s="512"/>
      <c r="G92" s="512"/>
      <c r="H92" s="512"/>
      <c r="I92" s="513"/>
      <c r="J92" s="238" t="str">
        <f>"1500 merkkiä ("&amp;TEXT(LEN(A92),"0")&amp;" käytetty)"</f>
        <v>1500 merkkiä (0 käytetty)</v>
      </c>
      <c r="L92" s="503" t="s">
        <v>50</v>
      </c>
      <c r="M92" s="503"/>
      <c r="N92" s="503"/>
      <c r="O92" s="503"/>
      <c r="P92" s="503"/>
      <c r="Q92" s="503"/>
      <c r="R92" s="36"/>
    </row>
    <row r="93" spans="1:18" ht="12.75" customHeight="1" x14ac:dyDescent="0.2">
      <c r="A93" s="80"/>
      <c r="B93" s="237"/>
      <c r="C93" s="237"/>
      <c r="D93" s="237"/>
      <c r="E93" s="237"/>
      <c r="F93" s="237"/>
      <c r="G93" s="237"/>
      <c r="H93" s="237"/>
      <c r="I93" s="237"/>
      <c r="J93" s="65"/>
      <c r="L93" s="42"/>
      <c r="M93" s="42"/>
      <c r="N93" s="42"/>
      <c r="O93" s="42"/>
      <c r="P93" s="42"/>
      <c r="Q93" s="42"/>
    </row>
    <row r="94" spans="1:18" ht="12.75" customHeight="1" x14ac:dyDescent="0.2">
      <c r="A94" s="81"/>
      <c r="B94" s="33"/>
      <c r="C94" s="33"/>
      <c r="D94" s="33"/>
      <c r="E94" s="33"/>
      <c r="F94" s="33"/>
      <c r="G94" s="33"/>
      <c r="H94" s="33"/>
      <c r="I94" s="33"/>
      <c r="J94" s="82"/>
      <c r="L94" s="24"/>
      <c r="M94" s="24"/>
      <c r="N94" s="24"/>
      <c r="O94" s="24"/>
      <c r="P94" s="24"/>
      <c r="Q94" s="24"/>
    </row>
    <row r="95" spans="1:18" ht="12.75" customHeight="1" x14ac:dyDescent="0.2">
      <c r="A95" s="85" t="s">
        <v>41</v>
      </c>
      <c r="B95" s="31"/>
      <c r="C95" s="31"/>
      <c r="D95" s="31"/>
      <c r="E95" s="31"/>
      <c r="F95" s="31"/>
      <c r="G95" s="31"/>
      <c r="H95" s="31"/>
      <c r="I95" s="31"/>
      <c r="J95" s="84"/>
      <c r="L95" s="489" t="s">
        <v>51</v>
      </c>
      <c r="M95" s="490"/>
      <c r="N95" s="490"/>
      <c r="O95" s="490"/>
      <c r="P95" s="490"/>
      <c r="Q95" s="490"/>
      <c r="R95" s="36"/>
    </row>
    <row r="96" spans="1:18" ht="23.25" customHeight="1" x14ac:dyDescent="0.2">
      <c r="A96" s="379" t="s">
        <v>7</v>
      </c>
      <c r="B96" s="380"/>
      <c r="C96" s="375"/>
      <c r="D96" s="380" t="s">
        <v>8</v>
      </c>
      <c r="E96" s="375"/>
      <c r="F96" s="375"/>
      <c r="G96" s="375"/>
      <c r="H96" s="375"/>
      <c r="I96" s="375"/>
      <c r="J96" s="376"/>
      <c r="L96" s="490"/>
      <c r="M96" s="490"/>
      <c r="N96" s="490"/>
      <c r="O96" s="490"/>
      <c r="P96" s="490"/>
      <c r="Q96" s="490"/>
      <c r="R96" s="36"/>
    </row>
    <row r="97" spans="1:18" ht="15" customHeight="1" x14ac:dyDescent="0.2">
      <c r="A97" s="79"/>
      <c r="B97" s="15"/>
      <c r="C97" s="15"/>
      <c r="D97" s="15"/>
      <c r="E97" s="15"/>
      <c r="F97" s="15"/>
      <c r="G97" s="15"/>
      <c r="H97" s="15"/>
      <c r="I97" s="15"/>
      <c r="J97" s="62"/>
      <c r="L97" s="14"/>
      <c r="M97" s="14"/>
      <c r="N97" s="14"/>
      <c r="O97" s="14"/>
      <c r="P97" s="14"/>
      <c r="Q97" s="14"/>
    </row>
    <row r="98" spans="1:18" ht="15" customHeight="1" x14ac:dyDescent="0.2">
      <c r="A98" s="79" t="s">
        <v>76</v>
      </c>
      <c r="B98" s="15"/>
      <c r="C98" s="15"/>
      <c r="D98" s="15"/>
      <c r="E98" s="15"/>
      <c r="F98" s="15"/>
      <c r="G98" s="15"/>
      <c r="H98" s="15"/>
      <c r="I98" s="15"/>
      <c r="J98" s="62"/>
    </row>
    <row r="99" spans="1:18" ht="180" customHeight="1" x14ac:dyDescent="0.2">
      <c r="A99" s="532"/>
      <c r="B99" s="515"/>
      <c r="C99" s="515"/>
      <c r="D99" s="515"/>
      <c r="E99" s="515"/>
      <c r="F99" s="515"/>
      <c r="G99" s="515"/>
      <c r="H99" s="515"/>
      <c r="I99" s="516"/>
      <c r="J99" s="238" t="str">
        <f>"1500 merkkiä ("&amp;TEXT(LEN(A99),"0")&amp;" käytetty)"</f>
        <v>1500 merkkiä (0 käytetty)</v>
      </c>
      <c r="L99" s="503" t="s">
        <v>77</v>
      </c>
      <c r="M99" s="503"/>
      <c r="N99" s="503"/>
      <c r="O99" s="503"/>
      <c r="P99" s="503"/>
      <c r="Q99" s="503"/>
      <c r="R99" s="36"/>
    </row>
    <row r="100" spans="1:18" ht="15" customHeight="1" thickBot="1" x14ac:dyDescent="0.25">
      <c r="A100" s="86"/>
      <c r="B100" s="87"/>
      <c r="C100" s="87"/>
      <c r="D100" s="87"/>
      <c r="E100" s="87"/>
      <c r="F100" s="87"/>
      <c r="G100" s="87"/>
      <c r="H100" s="87"/>
      <c r="I100" s="87"/>
      <c r="J100" s="88"/>
    </row>
  </sheetData>
  <sheetProtection selectLockedCells="1"/>
  <customSheetViews>
    <customSheetView guid="{4B7031FE-A209-4425-A537-9C5805C2F335}" showPageBreaks="1" printArea="1" topLeftCell="A13">
      <selection activeCell="C57" sqref="C57:H61"/>
      <pageMargins left="0.39370078740157483" right="0.39370078740157483" top="0.39370078740157483" bottom="0.39370078740157483" header="0.51181102362204722" footer="0.51181102362204722"/>
      <pageSetup paperSize="9" orientation="portrait" r:id="rId1"/>
      <headerFooter alignWithMargins="0"/>
    </customSheetView>
  </customSheetViews>
  <mergeCells count="57">
    <mergeCell ref="D31:I31"/>
    <mergeCell ref="D25:I25"/>
    <mergeCell ref="D26:I26"/>
    <mergeCell ref="D27:I27"/>
    <mergeCell ref="D29:I29"/>
    <mergeCell ref="D30:I30"/>
    <mergeCell ref="N3:P3"/>
    <mergeCell ref="R15:R17"/>
    <mergeCell ref="L20:R21"/>
    <mergeCell ref="L10:R13"/>
    <mergeCell ref="L15:Q17"/>
    <mergeCell ref="L23:R27"/>
    <mergeCell ref="L99:Q99"/>
    <mergeCell ref="A99:I99"/>
    <mergeCell ref="A63:I63"/>
    <mergeCell ref="L62:R62"/>
    <mergeCell ref="A67:C67"/>
    <mergeCell ref="A70:I70"/>
    <mergeCell ref="A72:I72"/>
    <mergeCell ref="A74:C74"/>
    <mergeCell ref="A76:C76"/>
    <mergeCell ref="A92:I92"/>
    <mergeCell ref="A83:I83"/>
    <mergeCell ref="A81:I81"/>
    <mergeCell ref="A39:J39"/>
    <mergeCell ref="A52:I52"/>
    <mergeCell ref="A58:I58"/>
    <mergeCell ref="H1:I1"/>
    <mergeCell ref="H2:I2"/>
    <mergeCell ref="A4:J4"/>
    <mergeCell ref="A5:J5"/>
    <mergeCell ref="C6:D6"/>
    <mergeCell ref="A10:J10"/>
    <mergeCell ref="A14:J14"/>
    <mergeCell ref="C8:D8"/>
    <mergeCell ref="A88:I88"/>
    <mergeCell ref="A34:J34"/>
    <mergeCell ref="A38:I38"/>
    <mergeCell ref="A40:I40"/>
    <mergeCell ref="A42:I42"/>
    <mergeCell ref="A44:I44"/>
    <mergeCell ref="A46:I46"/>
    <mergeCell ref="A20:I22"/>
    <mergeCell ref="A36:I36"/>
    <mergeCell ref="A65:C65"/>
    <mergeCell ref="A35:J35"/>
    <mergeCell ref="A48:D48"/>
    <mergeCell ref="F48:I48"/>
    <mergeCell ref="A61:I61"/>
    <mergeCell ref="A86:I86"/>
    <mergeCell ref="L95:Q96"/>
    <mergeCell ref="A50:D50"/>
    <mergeCell ref="F50:I50"/>
    <mergeCell ref="A54:C54"/>
    <mergeCell ref="E54:I54"/>
    <mergeCell ref="L92:Q92"/>
    <mergeCell ref="L57:R58"/>
  </mergeCells>
  <phoneticPr fontId="2" type="noConversion"/>
  <dataValidations count="6">
    <dataValidation type="textLength" operator="lessThanOrEqual" allowBlank="1" showInputMessage="1" showErrorMessage="1" errorTitle="Rajoitettu merkkimäärä" error="Tähän kenttään voi kirjoittaa vain 500 merkkiä._x000a__x000a_Yritä uudelleen (Retry), vähennä merkkejä ja hyväksy teksti sitten uudelleen." sqref="A58:I58">
      <formula1>500</formula1>
    </dataValidation>
    <dataValidation type="textLength" operator="lessThanOrEqual" allowBlank="1" showInputMessage="1" showErrorMessage="1" errorTitle="Rajoitettu merkkimäärä" error="Tähän kenttään voi kirjoittaa vain 500 merkkiä._x000a__x000a_Yritä uudelleen (Retry), vähennä merkkejä ja hyväksy teksti sitten uudelleen." sqref="A63:I63">
      <formula1>500</formula1>
    </dataValidation>
    <dataValidation type="textLength" operator="lessThanOrEqual" allowBlank="1" showInputMessage="1" showErrorMessage="1" errorTitle="Rajoitettu merkkimäärä" error="Tähän kenttään voi kirjoittaa vain 500 merkkiä._x000a__x000a_Yritä uudelleen (Retry), vähennä merkkejä ja hyväksy teksti sitten uudelleen." sqref="A72:I72">
      <formula1>500</formula1>
    </dataValidation>
    <dataValidation type="textLength" operator="lessThanOrEqual" allowBlank="1" showInputMessage="1" showErrorMessage="1" errorTitle="Rajoitettu merkkimäärä" error="Tähän kenttään voi kirjoittaa vain 500 merkkiä._x000a__x000a_Yritä uudelleen (Retry), vähennä merkkejä ja hyväksy teksti sitten uudelleen." sqref="A88:I88">
      <formula1>500</formula1>
    </dataValidation>
    <dataValidation type="textLength" operator="lessThanOrEqual" allowBlank="1" showInputMessage="1" showErrorMessage="1" errorTitle="Rajoitettu merkkimäärä" error="Tähän kenttään voi kirjoittaa vain 1500 merkkiä._x000a__x000a_Yritä uudelleen (Retry), vähennä merkkejä ja hyväksy teksti sitten uudelleen." sqref="A92:I92">
      <formula1>1500</formula1>
    </dataValidation>
    <dataValidation type="textLength" operator="lessThanOrEqual" allowBlank="1" showInputMessage="1" showErrorMessage="1" errorTitle="Rajoitettu merkkimäärä" error="Tähän kenttään voi kirjoittaa vain 1500 merkkiä._x000a__x000a_Yritä uudelleen (Retry), vähennä merkkejä ja hyväksy teksti sitten uudelleen." sqref="A99:I99">
      <formula1>1500</formula1>
    </dataValidation>
  </dataValidations>
  <hyperlinks>
    <hyperlink ref="N3:P3" location="'Aloita tästä'!A1" display="PALAA TÄSTÄ KANSISIVULLE"/>
  </hyperlinks>
  <pageMargins left="0.39370078740157483" right="0.70866141732283472" top="0.39370078740157483" bottom="0.78740157480314965" header="0.31496062992125984" footer="0.31496062992125984"/>
  <pageSetup paperSize="9" fitToWidth="0" fitToHeight="0" orientation="portrait" r:id="rId2"/>
  <rowBreaks count="2" manualBreakCount="2">
    <brk id="55" max="16383" man="1"/>
    <brk id="90" max="16383" man="1"/>
  </rowBreaks>
  <drawing r:id="rId3"/>
  <legacyDrawing r:id="rId4"/>
  <mc:AlternateContent xmlns:mc="http://schemas.openxmlformats.org/markup-compatibility/2006">
    <mc:Choice Requires="x14">
      <controls>
        <mc:AlternateContent xmlns:mc="http://schemas.openxmlformats.org/markup-compatibility/2006">
          <mc:Choice Requires="x14">
            <control shapeId="1028" r:id="rId5" name="Check Box 4">
              <controlPr defaultSize="0" autoFill="0" autoLine="0" autoPict="0">
                <anchor moveWithCells="1">
                  <from>
                    <xdr:col>1</xdr:col>
                    <xdr:colOff>133350</xdr:colOff>
                    <xdr:row>6</xdr:row>
                    <xdr:rowOff>152400</xdr:rowOff>
                  </from>
                  <to>
                    <xdr:col>1</xdr:col>
                    <xdr:colOff>438150</xdr:colOff>
                    <xdr:row>8</xdr:row>
                    <xdr:rowOff>19050</xdr:rowOff>
                  </to>
                </anchor>
              </controlPr>
            </control>
          </mc:Choice>
        </mc:AlternateContent>
        <mc:AlternateContent xmlns:mc="http://schemas.openxmlformats.org/markup-compatibility/2006">
          <mc:Choice Requires="x14">
            <control shapeId="1029" r:id="rId6" name="Check Box 5">
              <controlPr defaultSize="0" autoFill="0" autoLine="0" autoPict="0">
                <anchor moveWithCells="1">
                  <from>
                    <xdr:col>8</xdr:col>
                    <xdr:colOff>142875</xdr:colOff>
                    <xdr:row>6</xdr:row>
                    <xdr:rowOff>152400</xdr:rowOff>
                  </from>
                  <to>
                    <xdr:col>8</xdr:col>
                    <xdr:colOff>447675</xdr:colOff>
                    <xdr:row>8</xdr:row>
                    <xdr:rowOff>19050</xdr:rowOff>
                  </to>
                </anchor>
              </controlPr>
            </control>
          </mc:Choice>
        </mc:AlternateContent>
        <mc:AlternateContent xmlns:mc="http://schemas.openxmlformats.org/markup-compatibility/2006">
          <mc:Choice Requires="x14">
            <control shapeId="1062" r:id="rId7" name="Check Box 38">
              <controlPr defaultSize="0" autoFill="0" autoLine="0" autoPict="0">
                <anchor moveWithCells="1">
                  <from>
                    <xdr:col>0</xdr:col>
                    <xdr:colOff>409575</xdr:colOff>
                    <xdr:row>10</xdr:row>
                    <xdr:rowOff>114300</xdr:rowOff>
                  </from>
                  <to>
                    <xdr:col>1</xdr:col>
                    <xdr:colOff>19050</xdr:colOff>
                    <xdr:row>12</xdr:row>
                    <xdr:rowOff>9525</xdr:rowOff>
                  </to>
                </anchor>
              </controlPr>
            </control>
          </mc:Choice>
        </mc:AlternateContent>
        <mc:AlternateContent xmlns:mc="http://schemas.openxmlformats.org/markup-compatibility/2006">
          <mc:Choice Requires="x14">
            <control shapeId="1063" r:id="rId8" name="Check Box 39">
              <controlPr defaultSize="0" autoFill="0" autoLine="0" autoPict="0">
                <anchor moveWithCells="1">
                  <from>
                    <xdr:col>3</xdr:col>
                    <xdr:colOff>257175</xdr:colOff>
                    <xdr:row>10</xdr:row>
                    <xdr:rowOff>133350</xdr:rowOff>
                  </from>
                  <to>
                    <xdr:col>3</xdr:col>
                    <xdr:colOff>561975</xdr:colOff>
                    <xdr:row>12</xdr:row>
                    <xdr:rowOff>19050</xdr:rowOff>
                  </to>
                </anchor>
              </controlPr>
            </control>
          </mc:Choice>
        </mc:AlternateContent>
        <mc:AlternateContent xmlns:mc="http://schemas.openxmlformats.org/markup-compatibility/2006">
          <mc:Choice Requires="x14">
            <control shapeId="1066" r:id="rId9" name="Check Box 42">
              <controlPr defaultSize="0" autoFill="0" autoLine="0" autoPict="0">
                <anchor moveWithCells="1">
                  <from>
                    <xdr:col>0</xdr:col>
                    <xdr:colOff>409575</xdr:colOff>
                    <xdr:row>15</xdr:row>
                    <xdr:rowOff>123825</xdr:rowOff>
                  </from>
                  <to>
                    <xdr:col>1</xdr:col>
                    <xdr:colOff>19050</xdr:colOff>
                    <xdr:row>17</xdr:row>
                    <xdr:rowOff>19050</xdr:rowOff>
                  </to>
                </anchor>
              </controlPr>
            </control>
          </mc:Choice>
        </mc:AlternateContent>
        <mc:AlternateContent xmlns:mc="http://schemas.openxmlformats.org/markup-compatibility/2006">
          <mc:Choice Requires="x14">
            <control shapeId="1067" r:id="rId10" name="Check Box 43">
              <controlPr defaultSize="0" autoFill="0" autoLine="0" autoPict="0">
                <anchor moveWithCells="1">
                  <from>
                    <xdr:col>3</xdr:col>
                    <xdr:colOff>257175</xdr:colOff>
                    <xdr:row>15</xdr:row>
                    <xdr:rowOff>133350</xdr:rowOff>
                  </from>
                  <to>
                    <xdr:col>3</xdr:col>
                    <xdr:colOff>561975</xdr:colOff>
                    <xdr:row>17</xdr:row>
                    <xdr:rowOff>19050</xdr:rowOff>
                  </to>
                </anchor>
              </controlPr>
            </control>
          </mc:Choice>
        </mc:AlternateContent>
        <mc:AlternateContent xmlns:mc="http://schemas.openxmlformats.org/markup-compatibility/2006">
          <mc:Choice Requires="x14">
            <control shapeId="1080" r:id="rId11" name="Check Box 56">
              <controlPr defaultSize="0" autoFill="0" autoLine="0" autoPict="0">
                <anchor moveWithCells="1">
                  <from>
                    <xdr:col>0</xdr:col>
                    <xdr:colOff>409575</xdr:colOff>
                    <xdr:row>95</xdr:row>
                    <xdr:rowOff>66675</xdr:rowOff>
                  </from>
                  <to>
                    <xdr:col>1</xdr:col>
                    <xdr:colOff>19050</xdr:colOff>
                    <xdr:row>96</xdr:row>
                    <xdr:rowOff>0</xdr:rowOff>
                  </to>
                </anchor>
              </controlPr>
            </control>
          </mc:Choice>
        </mc:AlternateContent>
        <mc:AlternateContent xmlns:mc="http://schemas.openxmlformats.org/markup-compatibility/2006">
          <mc:Choice Requires="x14">
            <control shapeId="1081" r:id="rId12" name="Check Box 57">
              <controlPr defaultSize="0" autoFill="0" autoLine="0" autoPict="0">
                <anchor moveWithCells="1">
                  <from>
                    <xdr:col>3</xdr:col>
                    <xdr:colOff>257175</xdr:colOff>
                    <xdr:row>95</xdr:row>
                    <xdr:rowOff>57150</xdr:rowOff>
                  </from>
                  <to>
                    <xdr:col>3</xdr:col>
                    <xdr:colOff>561975</xdr:colOff>
                    <xdr:row>95</xdr:row>
                    <xdr:rowOff>276225</xdr:rowOff>
                  </to>
                </anchor>
              </controlPr>
            </control>
          </mc:Choice>
        </mc:AlternateContent>
      </controls>
    </mc:Choice>
  </mc:AlternateConten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pageSetUpPr fitToPage="1"/>
  </sheetPr>
  <dimension ref="A3:I61"/>
  <sheetViews>
    <sheetView showGridLines="0" zoomScaleNormal="100" workbookViewId="0">
      <selection activeCell="G3" sqref="G3:I3"/>
    </sheetView>
  </sheetViews>
  <sheetFormatPr defaultRowHeight="12.75" x14ac:dyDescent="0.2"/>
  <cols>
    <col min="1" max="1" width="19.42578125" style="154" customWidth="1"/>
    <col min="2" max="2" width="48.7109375" customWidth="1"/>
    <col min="3" max="3" width="18.85546875" style="154" customWidth="1"/>
    <col min="4" max="16384" width="9.140625" style="154"/>
  </cols>
  <sheetData>
    <row r="3" spans="1:9" x14ac:dyDescent="0.2">
      <c r="G3" s="551" t="s">
        <v>307</v>
      </c>
      <c r="H3" s="552"/>
      <c r="I3" s="553"/>
    </row>
    <row r="4" spans="1:9" customFormat="1" x14ac:dyDescent="0.2"/>
    <row r="5" spans="1:9" customFormat="1" x14ac:dyDescent="0.2">
      <c r="A5" s="309" t="str">
        <f>'Budj perustiedot'!A10</f>
        <v>Hankkeen nimi</v>
      </c>
      <c r="B5" s="297" t="str">
        <f>IF('Budj perustiedot'!B10&lt;&gt;0,'Budj perustiedot'!B10,"")</f>
        <v/>
      </c>
      <c r="C5" s="298"/>
    </row>
    <row r="6" spans="1:9" customFormat="1" ht="60.75" customHeight="1" x14ac:dyDescent="0.2">
      <c r="A6" s="625">
        <f>N_HankkeenNimi</f>
        <v>0</v>
      </c>
      <c r="B6" s="626"/>
      <c r="C6" s="627"/>
    </row>
    <row r="7" spans="1:9" x14ac:dyDescent="0.2">
      <c r="C7" s="155"/>
    </row>
    <row r="8" spans="1:9" ht="15" x14ac:dyDescent="0.25">
      <c r="A8" s="310" t="s">
        <v>319</v>
      </c>
      <c r="B8" s="311" t="s">
        <v>176</v>
      </c>
      <c r="C8" s="312">
        <f>SUM(C13:C54)</f>
        <v>0</v>
      </c>
    </row>
    <row r="9" spans="1:9" customFormat="1" x14ac:dyDescent="0.2"/>
    <row r="10" spans="1:9" customFormat="1" ht="75" customHeight="1" x14ac:dyDescent="0.2">
      <c r="A10" s="313" t="s">
        <v>177</v>
      </c>
      <c r="B10" s="645">
        <f>N_Tavoite4Toiminto2</f>
        <v>0</v>
      </c>
      <c r="C10" s="645"/>
    </row>
    <row r="11" spans="1:9" customFormat="1" x14ac:dyDescent="0.2">
      <c r="C11" s="156"/>
    </row>
    <row r="12" spans="1:9" customFormat="1" ht="15" x14ac:dyDescent="0.25">
      <c r="A12" s="314" t="s">
        <v>178</v>
      </c>
      <c r="B12" s="314" t="s">
        <v>179</v>
      </c>
      <c r="C12" s="305" t="s">
        <v>163</v>
      </c>
    </row>
    <row r="13" spans="1:9" customFormat="1" ht="15" x14ac:dyDescent="0.25">
      <c r="A13" s="157"/>
      <c r="B13" s="158"/>
      <c r="C13" s="159">
        <v>0</v>
      </c>
    </row>
    <row r="14" spans="1:9" customFormat="1" ht="15" x14ac:dyDescent="0.25">
      <c r="A14" s="157"/>
      <c r="B14" s="158"/>
      <c r="C14" s="159"/>
    </row>
    <row r="15" spans="1:9" customFormat="1" ht="15" x14ac:dyDescent="0.25">
      <c r="A15" s="157"/>
      <c r="B15" s="158"/>
      <c r="C15" s="159"/>
    </row>
    <row r="16" spans="1:9" ht="13.15" customHeight="1" x14ac:dyDescent="0.25">
      <c r="A16" s="157"/>
      <c r="B16" s="158"/>
      <c r="C16" s="159"/>
    </row>
    <row r="17" spans="1:3" ht="13.15" customHeight="1" x14ac:dyDescent="0.25">
      <c r="A17" s="157"/>
      <c r="B17" s="158"/>
      <c r="C17" s="159"/>
    </row>
    <row r="18" spans="1:3" ht="13.15" customHeight="1" x14ac:dyDescent="0.25">
      <c r="A18" s="157"/>
      <c r="B18" s="158"/>
      <c r="C18" s="159"/>
    </row>
    <row r="19" spans="1:3" ht="13.15" customHeight="1" x14ac:dyDescent="0.25">
      <c r="A19" s="157"/>
      <c r="B19" s="158"/>
      <c r="C19" s="159"/>
    </row>
    <row r="20" spans="1:3" ht="13.15" customHeight="1" x14ac:dyDescent="0.25">
      <c r="A20" s="157"/>
      <c r="B20" s="158"/>
      <c r="C20" s="159"/>
    </row>
    <row r="21" spans="1:3" ht="13.15" customHeight="1" x14ac:dyDescent="0.25">
      <c r="A21" s="157"/>
      <c r="B21" s="158"/>
      <c r="C21" s="159"/>
    </row>
    <row r="22" spans="1:3" ht="13.15" customHeight="1" x14ac:dyDescent="0.25">
      <c r="A22" s="157"/>
      <c r="B22" s="158"/>
      <c r="C22" s="159"/>
    </row>
    <row r="23" spans="1:3" ht="13.15" customHeight="1" x14ac:dyDescent="0.25">
      <c r="A23" s="157"/>
      <c r="B23" s="158"/>
      <c r="C23" s="159"/>
    </row>
    <row r="24" spans="1:3" ht="13.15" customHeight="1" x14ac:dyDescent="0.25">
      <c r="A24" s="157"/>
      <c r="B24" s="158"/>
      <c r="C24" s="159"/>
    </row>
    <row r="25" spans="1:3" ht="13.15" customHeight="1" x14ac:dyDescent="0.25">
      <c r="A25" s="157"/>
      <c r="B25" s="158"/>
      <c r="C25" s="159"/>
    </row>
    <row r="26" spans="1:3" ht="13.15" customHeight="1" x14ac:dyDescent="0.25">
      <c r="A26" s="157"/>
      <c r="B26" s="158"/>
      <c r="C26" s="159"/>
    </row>
    <row r="27" spans="1:3" ht="13.15" customHeight="1" x14ac:dyDescent="0.25">
      <c r="A27" s="157"/>
      <c r="B27" s="158"/>
      <c r="C27" s="159"/>
    </row>
    <row r="28" spans="1:3" ht="13.15" customHeight="1" x14ac:dyDescent="0.25">
      <c r="A28" s="157"/>
      <c r="B28" s="158"/>
      <c r="C28" s="159"/>
    </row>
    <row r="29" spans="1:3" ht="13.15" customHeight="1" x14ac:dyDescent="0.25">
      <c r="A29" s="157"/>
      <c r="B29" s="158"/>
      <c r="C29" s="159"/>
    </row>
    <row r="30" spans="1:3" ht="13.15" customHeight="1" x14ac:dyDescent="0.25">
      <c r="A30" s="157"/>
      <c r="B30" s="158"/>
      <c r="C30" s="159"/>
    </row>
    <row r="31" spans="1:3" ht="13.15" customHeight="1" x14ac:dyDescent="0.25">
      <c r="A31" s="157"/>
      <c r="B31" s="158"/>
      <c r="C31" s="159"/>
    </row>
    <row r="32" spans="1:3" ht="13.15" customHeight="1" x14ac:dyDescent="0.25">
      <c r="A32" s="157"/>
      <c r="B32" s="158"/>
      <c r="C32" s="159"/>
    </row>
    <row r="33" spans="1:3" ht="13.15" customHeight="1" x14ac:dyDescent="0.25">
      <c r="A33" s="157"/>
      <c r="B33" s="158"/>
      <c r="C33" s="159"/>
    </row>
    <row r="34" spans="1:3" ht="13.15" customHeight="1" x14ac:dyDescent="0.25">
      <c r="A34" s="157"/>
      <c r="B34" s="158"/>
      <c r="C34" s="159"/>
    </row>
    <row r="35" spans="1:3" ht="13.15" customHeight="1" x14ac:dyDescent="0.25">
      <c r="A35" s="157"/>
      <c r="B35" s="158"/>
      <c r="C35" s="159"/>
    </row>
    <row r="36" spans="1:3" ht="13.15" customHeight="1" x14ac:dyDescent="0.25">
      <c r="A36" s="157"/>
      <c r="B36" s="158"/>
      <c r="C36" s="159"/>
    </row>
    <row r="37" spans="1:3" ht="13.15" customHeight="1" x14ac:dyDescent="0.25">
      <c r="A37" s="157"/>
      <c r="B37" s="158"/>
      <c r="C37" s="159"/>
    </row>
    <row r="38" spans="1:3" ht="13.15" customHeight="1" x14ac:dyDescent="0.25">
      <c r="A38" s="157"/>
      <c r="B38" s="158"/>
      <c r="C38" s="159"/>
    </row>
    <row r="39" spans="1:3" ht="13.15" customHeight="1" x14ac:dyDescent="0.25">
      <c r="A39" s="157"/>
      <c r="B39" s="158"/>
      <c r="C39" s="159"/>
    </row>
    <row r="40" spans="1:3" ht="13.15" customHeight="1" x14ac:dyDescent="0.25">
      <c r="A40" s="157"/>
      <c r="B40" s="158"/>
      <c r="C40" s="159"/>
    </row>
    <row r="41" spans="1:3" ht="13.15" customHeight="1" x14ac:dyDescent="0.25">
      <c r="A41" s="157"/>
      <c r="B41" s="158"/>
      <c r="C41" s="159"/>
    </row>
    <row r="42" spans="1:3" ht="13.15" customHeight="1" x14ac:dyDescent="0.25">
      <c r="A42" s="157"/>
      <c r="B42" s="158"/>
      <c r="C42" s="159"/>
    </row>
    <row r="43" spans="1:3" ht="13.15" customHeight="1" x14ac:dyDescent="0.25">
      <c r="A43" s="157"/>
      <c r="B43" s="158"/>
      <c r="C43" s="159"/>
    </row>
    <row r="44" spans="1:3" ht="13.15" customHeight="1" x14ac:dyDescent="0.25">
      <c r="A44" s="157"/>
      <c r="B44" s="158"/>
      <c r="C44" s="159"/>
    </row>
    <row r="45" spans="1:3" ht="13.15" customHeight="1" x14ac:dyDescent="0.25">
      <c r="A45" s="157"/>
      <c r="B45" s="158"/>
      <c r="C45" s="159"/>
    </row>
    <row r="46" spans="1:3" ht="13.15" customHeight="1" x14ac:dyDescent="0.25">
      <c r="A46" s="157"/>
      <c r="B46" s="158"/>
      <c r="C46" s="159"/>
    </row>
    <row r="47" spans="1:3" ht="13.15" customHeight="1" x14ac:dyDescent="0.25">
      <c r="A47" s="157"/>
      <c r="B47" s="158"/>
      <c r="C47" s="159"/>
    </row>
    <row r="48" spans="1:3" ht="13.15" customHeight="1" x14ac:dyDescent="0.25">
      <c r="A48" s="157"/>
      <c r="B48" s="158"/>
      <c r="C48" s="159"/>
    </row>
    <row r="49" spans="1:3" ht="13.15" customHeight="1" x14ac:dyDescent="0.25">
      <c r="A49" s="157"/>
      <c r="B49" s="158"/>
      <c r="C49" s="159"/>
    </row>
    <row r="50" spans="1:3" ht="13.15" customHeight="1" x14ac:dyDescent="0.25">
      <c r="A50" s="157"/>
      <c r="B50" s="158"/>
      <c r="C50" s="159"/>
    </row>
    <row r="51" spans="1:3" ht="13.15" customHeight="1" x14ac:dyDescent="0.25">
      <c r="A51" s="157"/>
      <c r="B51" s="158"/>
      <c r="C51" s="159"/>
    </row>
    <row r="52" spans="1:3" ht="13.15" customHeight="1" x14ac:dyDescent="0.25">
      <c r="A52" s="157"/>
      <c r="B52" s="158"/>
      <c r="C52" s="159"/>
    </row>
    <row r="53" spans="1:3" ht="13.15" customHeight="1" x14ac:dyDescent="0.25">
      <c r="A53" s="157"/>
      <c r="B53" s="158"/>
      <c r="C53" s="159"/>
    </row>
    <row r="54" spans="1:3" ht="13.15" customHeight="1" x14ac:dyDescent="0.25">
      <c r="A54" s="157"/>
      <c r="B54" s="158"/>
      <c r="C54" s="159"/>
    </row>
    <row r="55" spans="1:3" ht="13.15" customHeight="1" x14ac:dyDescent="0.2"/>
    <row r="56" spans="1:3" ht="13.15" customHeight="1" x14ac:dyDescent="0.2"/>
    <row r="57" spans="1:3" ht="13.15" customHeight="1" x14ac:dyDescent="0.2">
      <c r="A57" s="309" t="s">
        <v>148</v>
      </c>
      <c r="B57" s="297"/>
      <c r="C57" s="298"/>
    </row>
    <row r="58" spans="1:3" x14ac:dyDescent="0.2">
      <c r="A58" s="646"/>
      <c r="B58" s="647"/>
      <c r="C58" s="648"/>
    </row>
    <row r="59" spans="1:3" x14ac:dyDescent="0.2">
      <c r="A59" s="649"/>
      <c r="B59" s="567"/>
      <c r="C59" s="650"/>
    </row>
    <row r="60" spans="1:3" x14ac:dyDescent="0.2">
      <c r="A60" s="649"/>
      <c r="B60" s="567"/>
      <c r="C60" s="650"/>
    </row>
    <row r="61" spans="1:3" x14ac:dyDescent="0.2">
      <c r="A61" s="651"/>
      <c r="B61" s="652"/>
      <c r="C61" s="653"/>
    </row>
  </sheetData>
  <sheetProtection selectLockedCells="1"/>
  <mergeCells count="4">
    <mergeCell ref="G3:I3"/>
    <mergeCell ref="A6:C6"/>
    <mergeCell ref="B10:C10"/>
    <mergeCell ref="A58:C61"/>
  </mergeCells>
  <dataValidations count="7">
    <dataValidation allowBlank="1" showInputMessage="1" showErrorMessage="1" promptTitle="OHJE" prompt="Kirjaa budetin toiminto-välilehdille hakemuslomakkeelle kirjaamasi toiminnot yksi kerrallaan." sqref="C11"/>
    <dataValidation allowBlank="1" showInputMessage="1" showErrorMessage="1" promptTitle="OHJE" prompt="Kirjaa tähän hakulomakkeen mukainen toiminto nro 2." sqref="B10:C10"/>
    <dataValidation type="list" allowBlank="1" showInputMessage="1" showErrorMessage="1" promptTitle="OHJE" prompt="Valitse alasvetovalikosta kustannusta määrittävä kustannuslaji. _x000a_ HUOM! Yksikkökustannuksia voi budjetoida ainoastaan kansallisessa tavoitteessa 6.1 ." sqref="A13:A54">
      <mc:AlternateContent xmlns:x12ac="http://schemas.microsoft.com/office/spreadsheetml/2011/1/ac" xmlns:mc="http://schemas.openxmlformats.org/markup-compatibility/2006">
        <mc:Choice Requires="x12ac">
          <x12ac:list>Käyttö- ja kiinteä omaisuus, Ostopalvelut,"Aineet, tarvikkeet ja muut kustannukset", Matkakustannukset (15% malli), Yksikkökustannus</x12ac:list>
        </mc:Choice>
        <mc:Fallback>
          <formula1>"Käyttö- ja kiinteä omaisuus, Ostopalvelut,Aineet, tarvikkeet ja muut kustannukset, Matkakustannukset (15% malli), Yksikkökustannus"</formula1>
        </mc:Fallback>
      </mc:AlternateContent>
    </dataValidation>
    <dataValidation allowBlank="1" showInputMessage="1" showErrorMessage="1" promptTitle="OHJE" prompt="Syötä euromäärä." sqref="C14:C54"/>
    <dataValidation allowBlank="1" showInputMessage="1" showErrorMessage="1" promptTitle="OHJE" prompt="Kirjaa kustannuksen selite." sqref="B13:B54"/>
    <dataValidation allowBlank="1" showInputMessage="1" showErrorMessage="1" promptTitle="OHJE" prompt="Jos tarkka kustannus ei ole tiedossa, budjetoi kustannus parhaan käytettävissä olevan arvion mukaisesti." sqref="C13"/>
    <dataValidation allowBlank="1" showInputMessage="1" showErrorMessage="1" promptTitle="OHJE" prompt="Voit halutessasi antaa lisätietoja hanketoimintojen kustannuksiin liittyen." sqref="A58"/>
  </dataValidations>
  <hyperlinks>
    <hyperlink ref="G3:I3" location="'Aloita tästä'!A1" display="PALAA TÄSTÄ KANSISIVULLE"/>
  </hyperlinks>
  <pageMargins left="0.39370078740157483" right="0.70866141732283472" top="0.39370078740157483" bottom="0.78740157480314965" header="0.31496062992125984" footer="0.31496062992125984"/>
  <pageSetup paperSize="9" fitToWidth="0" fitToHeight="0"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pageSetUpPr fitToPage="1"/>
  </sheetPr>
  <dimension ref="A3:I61"/>
  <sheetViews>
    <sheetView showGridLines="0" topLeftCell="A22" zoomScaleNormal="100" workbookViewId="0">
      <selection activeCell="G3" sqref="G3:I3"/>
    </sheetView>
  </sheetViews>
  <sheetFormatPr defaultRowHeight="12.75" x14ac:dyDescent="0.2"/>
  <cols>
    <col min="1" max="1" width="19.42578125" style="154" customWidth="1"/>
    <col min="2" max="2" width="48.7109375" customWidth="1"/>
    <col min="3" max="3" width="18.85546875" style="154" customWidth="1"/>
    <col min="4" max="16384" width="9.140625" style="154"/>
  </cols>
  <sheetData>
    <row r="3" spans="1:9" x14ac:dyDescent="0.2">
      <c r="G3" s="551" t="s">
        <v>307</v>
      </c>
      <c r="H3" s="552"/>
      <c r="I3" s="553"/>
    </row>
    <row r="4" spans="1:9" customFormat="1" x14ac:dyDescent="0.2"/>
    <row r="5" spans="1:9" customFormat="1" x14ac:dyDescent="0.2">
      <c r="A5" s="309" t="str">
        <f>'Budj perustiedot'!A10</f>
        <v>Hankkeen nimi</v>
      </c>
      <c r="B5" s="297" t="str">
        <f>IF('Budj perustiedot'!B10&lt;&gt;0,'Budj perustiedot'!B10,"")</f>
        <v/>
      </c>
      <c r="C5" s="298"/>
    </row>
    <row r="6" spans="1:9" customFormat="1" ht="60.75" customHeight="1" x14ac:dyDescent="0.2">
      <c r="A6" s="625">
        <f>N_HankkeenNimi</f>
        <v>0</v>
      </c>
      <c r="B6" s="626"/>
      <c r="C6" s="627"/>
    </row>
    <row r="7" spans="1:9" x14ac:dyDescent="0.2">
      <c r="C7" s="155"/>
    </row>
    <row r="8" spans="1:9" ht="15" x14ac:dyDescent="0.25">
      <c r="A8" s="310" t="s">
        <v>320</v>
      </c>
      <c r="B8" s="311" t="s">
        <v>176</v>
      </c>
      <c r="C8" s="312">
        <f>SUM(C13:C54)</f>
        <v>0</v>
      </c>
    </row>
    <row r="9" spans="1:9" customFormat="1" x14ac:dyDescent="0.2"/>
    <row r="10" spans="1:9" customFormat="1" ht="75" customHeight="1" x14ac:dyDescent="0.2">
      <c r="A10" s="313" t="s">
        <v>177</v>
      </c>
      <c r="B10" s="645">
        <f>N_Tavoite4Toiminto3</f>
        <v>0</v>
      </c>
      <c r="C10" s="645"/>
    </row>
    <row r="11" spans="1:9" customFormat="1" x14ac:dyDescent="0.2">
      <c r="C11" s="156"/>
    </row>
    <row r="12" spans="1:9" customFormat="1" ht="15" x14ac:dyDescent="0.25">
      <c r="A12" s="314" t="s">
        <v>178</v>
      </c>
      <c r="B12" s="314" t="s">
        <v>179</v>
      </c>
      <c r="C12" s="305" t="s">
        <v>163</v>
      </c>
    </row>
    <row r="13" spans="1:9" customFormat="1" ht="15" x14ac:dyDescent="0.25">
      <c r="A13" s="157"/>
      <c r="B13" s="158"/>
      <c r="C13" s="159">
        <v>0</v>
      </c>
    </row>
    <row r="14" spans="1:9" customFormat="1" ht="15" x14ac:dyDescent="0.25">
      <c r="A14" s="157"/>
      <c r="B14" s="158"/>
      <c r="C14" s="159"/>
    </row>
    <row r="15" spans="1:9" customFormat="1" ht="15" x14ac:dyDescent="0.25">
      <c r="A15" s="157"/>
      <c r="B15" s="158"/>
      <c r="C15" s="159"/>
    </row>
    <row r="16" spans="1:9" ht="13.15" customHeight="1" x14ac:dyDescent="0.25">
      <c r="A16" s="157"/>
      <c r="B16" s="158"/>
      <c r="C16" s="159"/>
    </row>
    <row r="17" spans="1:3" ht="13.15" customHeight="1" x14ac:dyDescent="0.25">
      <c r="A17" s="157"/>
      <c r="B17" s="158"/>
      <c r="C17" s="159"/>
    </row>
    <row r="18" spans="1:3" ht="13.15" customHeight="1" x14ac:dyDescent="0.25">
      <c r="A18" s="157"/>
      <c r="B18" s="158"/>
      <c r="C18" s="159"/>
    </row>
    <row r="19" spans="1:3" ht="13.15" customHeight="1" x14ac:dyDescent="0.25">
      <c r="A19" s="157"/>
      <c r="B19" s="158"/>
      <c r="C19" s="159"/>
    </row>
    <row r="20" spans="1:3" ht="13.15" customHeight="1" x14ac:dyDescent="0.25">
      <c r="A20" s="157"/>
      <c r="B20" s="158"/>
      <c r="C20" s="159"/>
    </row>
    <row r="21" spans="1:3" ht="13.15" customHeight="1" x14ac:dyDescent="0.25">
      <c r="A21" s="157"/>
      <c r="B21" s="158"/>
      <c r="C21" s="159"/>
    </row>
    <row r="22" spans="1:3" ht="13.15" customHeight="1" x14ac:dyDescent="0.25">
      <c r="A22" s="157"/>
      <c r="B22" s="158"/>
      <c r="C22" s="159"/>
    </row>
    <row r="23" spans="1:3" ht="13.15" customHeight="1" x14ac:dyDescent="0.25">
      <c r="A23" s="157"/>
      <c r="B23" s="158"/>
      <c r="C23" s="159"/>
    </row>
    <row r="24" spans="1:3" ht="13.15" customHeight="1" x14ac:dyDescent="0.25">
      <c r="A24" s="157"/>
      <c r="B24" s="158"/>
      <c r="C24" s="159"/>
    </row>
    <row r="25" spans="1:3" ht="13.15" customHeight="1" x14ac:dyDescent="0.25">
      <c r="A25" s="157"/>
      <c r="B25" s="158"/>
      <c r="C25" s="159"/>
    </row>
    <row r="26" spans="1:3" ht="13.15" customHeight="1" x14ac:dyDescent="0.25">
      <c r="A26" s="157"/>
      <c r="B26" s="158"/>
      <c r="C26" s="159"/>
    </row>
    <row r="27" spans="1:3" ht="13.15" customHeight="1" x14ac:dyDescent="0.25">
      <c r="A27" s="157"/>
      <c r="B27" s="158"/>
      <c r="C27" s="159"/>
    </row>
    <row r="28" spans="1:3" ht="13.15" customHeight="1" x14ac:dyDescent="0.25">
      <c r="A28" s="157"/>
      <c r="B28" s="158"/>
      <c r="C28" s="159"/>
    </row>
    <row r="29" spans="1:3" ht="13.15" customHeight="1" x14ac:dyDescent="0.25">
      <c r="A29" s="157"/>
      <c r="B29" s="158"/>
      <c r="C29" s="159"/>
    </row>
    <row r="30" spans="1:3" ht="13.15" customHeight="1" x14ac:dyDescent="0.25">
      <c r="A30" s="157"/>
      <c r="B30" s="158"/>
      <c r="C30" s="159"/>
    </row>
    <row r="31" spans="1:3" ht="13.15" customHeight="1" x14ac:dyDescent="0.25">
      <c r="A31" s="157"/>
      <c r="B31" s="158"/>
      <c r="C31" s="159"/>
    </row>
    <row r="32" spans="1:3" ht="13.15" customHeight="1" x14ac:dyDescent="0.25">
      <c r="A32" s="157"/>
      <c r="B32" s="158"/>
      <c r="C32" s="159"/>
    </row>
    <row r="33" spans="1:3" ht="13.15" customHeight="1" x14ac:dyDescent="0.25">
      <c r="A33" s="157"/>
      <c r="B33" s="158"/>
      <c r="C33" s="159"/>
    </row>
    <row r="34" spans="1:3" ht="13.15" customHeight="1" x14ac:dyDescent="0.25">
      <c r="A34" s="157"/>
      <c r="B34" s="158"/>
      <c r="C34" s="159"/>
    </row>
    <row r="35" spans="1:3" ht="13.15" customHeight="1" x14ac:dyDescent="0.25">
      <c r="A35" s="157"/>
      <c r="B35" s="158"/>
      <c r="C35" s="159"/>
    </row>
    <row r="36" spans="1:3" ht="13.15" customHeight="1" x14ac:dyDescent="0.25">
      <c r="A36" s="157"/>
      <c r="B36" s="158"/>
      <c r="C36" s="159"/>
    </row>
    <row r="37" spans="1:3" ht="13.15" customHeight="1" x14ac:dyDescent="0.25">
      <c r="A37" s="157"/>
      <c r="B37" s="158"/>
      <c r="C37" s="159"/>
    </row>
    <row r="38" spans="1:3" ht="13.15" customHeight="1" x14ac:dyDescent="0.25">
      <c r="A38" s="157"/>
      <c r="B38" s="158"/>
      <c r="C38" s="159"/>
    </row>
    <row r="39" spans="1:3" ht="13.15" customHeight="1" x14ac:dyDescent="0.25">
      <c r="A39" s="157"/>
      <c r="B39" s="158"/>
      <c r="C39" s="159"/>
    </row>
    <row r="40" spans="1:3" ht="13.15" customHeight="1" x14ac:dyDescent="0.25">
      <c r="A40" s="157"/>
      <c r="B40" s="158"/>
      <c r="C40" s="159"/>
    </row>
    <row r="41" spans="1:3" ht="13.15" customHeight="1" x14ac:dyDescent="0.25">
      <c r="A41" s="157"/>
      <c r="B41" s="158"/>
      <c r="C41" s="159"/>
    </row>
    <row r="42" spans="1:3" ht="13.15" customHeight="1" x14ac:dyDescent="0.25">
      <c r="A42" s="157"/>
      <c r="B42" s="158"/>
      <c r="C42" s="159"/>
    </row>
    <row r="43" spans="1:3" ht="13.15" customHeight="1" x14ac:dyDescent="0.25">
      <c r="A43" s="157"/>
      <c r="B43" s="158"/>
      <c r="C43" s="159"/>
    </row>
    <row r="44" spans="1:3" ht="13.15" customHeight="1" x14ac:dyDescent="0.25">
      <c r="A44" s="157"/>
      <c r="B44" s="158"/>
      <c r="C44" s="159"/>
    </row>
    <row r="45" spans="1:3" ht="13.15" customHeight="1" x14ac:dyDescent="0.25">
      <c r="A45" s="157"/>
      <c r="B45" s="158"/>
      <c r="C45" s="159"/>
    </row>
    <row r="46" spans="1:3" ht="13.15" customHeight="1" x14ac:dyDescent="0.25">
      <c r="A46" s="157"/>
      <c r="B46" s="158"/>
      <c r="C46" s="159"/>
    </row>
    <row r="47" spans="1:3" ht="13.15" customHeight="1" x14ac:dyDescent="0.25">
      <c r="A47" s="157"/>
      <c r="B47" s="158"/>
      <c r="C47" s="159"/>
    </row>
    <row r="48" spans="1:3" ht="13.15" customHeight="1" x14ac:dyDescent="0.25">
      <c r="A48" s="157"/>
      <c r="B48" s="158"/>
      <c r="C48" s="159"/>
    </row>
    <row r="49" spans="1:3" ht="13.15" customHeight="1" x14ac:dyDescent="0.25">
      <c r="A49" s="157"/>
      <c r="B49" s="158"/>
      <c r="C49" s="159"/>
    </row>
    <row r="50" spans="1:3" ht="13.15" customHeight="1" x14ac:dyDescent="0.25">
      <c r="A50" s="157"/>
      <c r="B50" s="158"/>
      <c r="C50" s="159"/>
    </row>
    <row r="51" spans="1:3" ht="13.15" customHeight="1" x14ac:dyDescent="0.25">
      <c r="A51" s="157"/>
      <c r="B51" s="158"/>
      <c r="C51" s="159"/>
    </row>
    <row r="52" spans="1:3" ht="13.15" customHeight="1" x14ac:dyDescent="0.25">
      <c r="A52" s="157"/>
      <c r="B52" s="158"/>
      <c r="C52" s="159"/>
    </row>
    <row r="53" spans="1:3" ht="13.15" customHeight="1" x14ac:dyDescent="0.25">
      <c r="A53" s="157"/>
      <c r="B53" s="158"/>
      <c r="C53" s="159"/>
    </row>
    <row r="54" spans="1:3" ht="13.15" customHeight="1" x14ac:dyDescent="0.25">
      <c r="A54" s="157"/>
      <c r="B54" s="158"/>
      <c r="C54" s="159"/>
    </row>
    <row r="55" spans="1:3" ht="13.15" customHeight="1" x14ac:dyDescent="0.2"/>
    <row r="56" spans="1:3" ht="13.15" customHeight="1" x14ac:dyDescent="0.2"/>
    <row r="57" spans="1:3" ht="13.15" customHeight="1" x14ac:dyDescent="0.2">
      <c r="A57" s="309" t="s">
        <v>148</v>
      </c>
      <c r="B57" s="297"/>
      <c r="C57" s="298"/>
    </row>
    <row r="58" spans="1:3" x14ac:dyDescent="0.2">
      <c r="A58" s="646"/>
      <c r="B58" s="647"/>
      <c r="C58" s="648"/>
    </row>
    <row r="59" spans="1:3" x14ac:dyDescent="0.2">
      <c r="A59" s="649"/>
      <c r="B59" s="567"/>
      <c r="C59" s="650"/>
    </row>
    <row r="60" spans="1:3" x14ac:dyDescent="0.2">
      <c r="A60" s="649"/>
      <c r="B60" s="567"/>
      <c r="C60" s="650"/>
    </row>
    <row r="61" spans="1:3" x14ac:dyDescent="0.2">
      <c r="A61" s="651"/>
      <c r="B61" s="652"/>
      <c r="C61" s="653"/>
    </row>
  </sheetData>
  <sheetProtection selectLockedCells="1"/>
  <mergeCells count="4">
    <mergeCell ref="G3:I3"/>
    <mergeCell ref="A6:C6"/>
    <mergeCell ref="B10:C10"/>
    <mergeCell ref="A58:C61"/>
  </mergeCells>
  <dataValidations count="7">
    <dataValidation allowBlank="1" showInputMessage="1" showErrorMessage="1" promptTitle="OHJE" prompt="Voit halutessasi antaa lisätietoja hanketoimintojen kustannuksiin liittyen." sqref="A58"/>
    <dataValidation allowBlank="1" showInputMessage="1" showErrorMessage="1" promptTitle="OHJE" prompt="Jos tarkka kustannus ei ole tiedossa, budjetoi kustannus parhaan käytettävissä olevan arvion mukaisesti." sqref="C13"/>
    <dataValidation allowBlank="1" showInputMessage="1" showErrorMessage="1" promptTitle="OHJE" prompt="Kirjaa kustannuksen selite." sqref="B13:B54"/>
    <dataValidation allowBlank="1" showInputMessage="1" showErrorMessage="1" promptTitle="OHJE" prompt="Syötä euromäärä." sqref="C14:C54"/>
    <dataValidation type="list" allowBlank="1" showInputMessage="1" showErrorMessage="1" promptTitle="OHJE" prompt="Valitse alasvetovalikosta kustannusta määrittävä kustannuslaji. _x000a_ HUOM! Yksikkökustannuksia voi budjetoida ainoastaan kansallisessa tavoitteessa 6.1 ." sqref="A13:A54">
      <mc:AlternateContent xmlns:x12ac="http://schemas.microsoft.com/office/spreadsheetml/2011/1/ac" xmlns:mc="http://schemas.openxmlformats.org/markup-compatibility/2006">
        <mc:Choice Requires="x12ac">
          <x12ac:list>Käyttö- ja kiinteä omaisuus, Ostopalvelut,"Aineet, tarvikkeet ja muut kustannukset", Matkakustannukset (15% malli), Yksikkökustannus</x12ac:list>
        </mc:Choice>
        <mc:Fallback>
          <formula1>"Käyttö- ja kiinteä omaisuus, Ostopalvelut,Aineet, tarvikkeet ja muut kustannukset, Matkakustannukset (15% malli), Yksikkökustannus"</formula1>
        </mc:Fallback>
      </mc:AlternateContent>
    </dataValidation>
    <dataValidation allowBlank="1" showInputMessage="1" showErrorMessage="1" promptTitle="OHJE" prompt="Kirjaa tähän hakulomakkeen mukainen toiminto nro 3._x000a_" sqref="B10:C10"/>
    <dataValidation allowBlank="1" showInputMessage="1" showErrorMessage="1" promptTitle="OHJE" prompt="Kirjaa budetin toiminto-välilehdille hakemuslomakkeelle kirjaamasi toiminnot yksi kerrallaan." sqref="C11"/>
  </dataValidations>
  <hyperlinks>
    <hyperlink ref="G3:I3" location="'Aloita tästä'!A1" display="PALAA TÄSTÄ KANSISIVULLE"/>
  </hyperlinks>
  <pageMargins left="0.39370078740157483" right="0.70866141732283472" top="0.39370078740157483" bottom="0.78740157480314965" header="0.31496062992125984" footer="0.31496062992125984"/>
  <pageSetup paperSize="9" fitToWidth="0" fitToHeight="0"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3:I64"/>
  <sheetViews>
    <sheetView showGridLines="0" workbookViewId="0">
      <selection activeCell="A61" sqref="A61:B64"/>
    </sheetView>
  </sheetViews>
  <sheetFormatPr defaultRowHeight="12.75" x14ac:dyDescent="0.2"/>
  <cols>
    <col min="1" max="1" width="24" style="154" bestFit="1" customWidth="1"/>
    <col min="2" max="2" width="48.7109375" customWidth="1"/>
    <col min="3" max="3" width="18.85546875" style="154" customWidth="1"/>
    <col min="4" max="16384" width="9.140625" style="154"/>
  </cols>
  <sheetData>
    <row r="3" spans="1:9" x14ac:dyDescent="0.2">
      <c r="G3" s="551" t="s">
        <v>307</v>
      </c>
      <c r="H3" s="552"/>
      <c r="I3" s="553"/>
    </row>
    <row r="4" spans="1:9" customFormat="1" x14ac:dyDescent="0.2"/>
    <row r="5" spans="1:9" customFormat="1" x14ac:dyDescent="0.2">
      <c r="A5" s="309" t="str">
        <f>'Budj perustiedot'!A10</f>
        <v>Hankkeen nimi</v>
      </c>
      <c r="B5" s="297" t="str">
        <f>IF('Budj perustiedot'!B10&lt;&gt;0,'Budj perustiedot'!B10,"")</f>
        <v/>
      </c>
      <c r="C5" s="298"/>
    </row>
    <row r="6" spans="1:9" customFormat="1" ht="60.75" customHeight="1" x14ac:dyDescent="0.2">
      <c r="A6" s="625">
        <f>N_HankkeenNimi</f>
        <v>0</v>
      </c>
      <c r="B6" s="626"/>
      <c r="C6" s="627"/>
    </row>
    <row r="7" spans="1:9" x14ac:dyDescent="0.2">
      <c r="A7" s="155"/>
      <c r="B7" s="140"/>
      <c r="C7" s="155"/>
    </row>
    <row r="8" spans="1:9" ht="15" x14ac:dyDescent="0.25">
      <c r="A8" s="310" t="s">
        <v>180</v>
      </c>
      <c r="B8" s="311" t="s">
        <v>176</v>
      </c>
      <c r="C8" s="312">
        <f>SUM(C11:C57)</f>
        <v>0</v>
      </c>
    </row>
    <row r="9" spans="1:9" customFormat="1" x14ac:dyDescent="0.2">
      <c r="A9" s="140"/>
      <c r="B9" s="140"/>
      <c r="C9" s="140"/>
    </row>
    <row r="10" spans="1:9" customFormat="1" ht="15" x14ac:dyDescent="0.25">
      <c r="A10" s="314" t="s">
        <v>178</v>
      </c>
      <c r="B10" s="314" t="s">
        <v>179</v>
      </c>
      <c r="C10" s="314" t="s">
        <v>163</v>
      </c>
    </row>
    <row r="11" spans="1:9" customFormat="1" ht="15" x14ac:dyDescent="0.25">
      <c r="A11" s="157"/>
      <c r="B11" s="158"/>
      <c r="C11" s="159">
        <v>0</v>
      </c>
    </row>
    <row r="12" spans="1:9" customFormat="1" ht="15" x14ac:dyDescent="0.25">
      <c r="A12" s="157"/>
      <c r="B12" s="158"/>
      <c r="C12" s="159"/>
    </row>
    <row r="13" spans="1:9" customFormat="1" ht="15" x14ac:dyDescent="0.25">
      <c r="A13" s="157"/>
      <c r="B13" s="158"/>
      <c r="C13" s="159"/>
    </row>
    <row r="14" spans="1:9" ht="13.15" customHeight="1" x14ac:dyDescent="0.25">
      <c r="A14" s="157"/>
      <c r="B14" s="158"/>
      <c r="C14" s="159"/>
    </row>
    <row r="15" spans="1:9" ht="13.15" customHeight="1" x14ac:dyDescent="0.25">
      <c r="A15" s="157"/>
      <c r="B15" s="158"/>
      <c r="C15" s="159"/>
      <c r="F15" s="171"/>
    </row>
    <row r="16" spans="1:9" ht="13.15" customHeight="1" x14ac:dyDescent="0.25">
      <c r="A16" s="157"/>
      <c r="B16" s="158"/>
      <c r="C16" s="159"/>
    </row>
    <row r="17" spans="1:3" ht="13.15" customHeight="1" x14ac:dyDescent="0.25">
      <c r="A17" s="157"/>
      <c r="B17" s="158"/>
      <c r="C17" s="159"/>
    </row>
    <row r="18" spans="1:3" ht="13.15" customHeight="1" x14ac:dyDescent="0.25">
      <c r="A18" s="157"/>
      <c r="B18" s="158"/>
      <c r="C18" s="159"/>
    </row>
    <row r="19" spans="1:3" ht="13.15" customHeight="1" x14ac:dyDescent="0.25">
      <c r="A19" s="157"/>
      <c r="B19" s="158"/>
      <c r="C19" s="159"/>
    </row>
    <row r="20" spans="1:3" ht="13.15" customHeight="1" x14ac:dyDescent="0.25">
      <c r="A20" s="157"/>
      <c r="B20" s="158"/>
      <c r="C20" s="159"/>
    </row>
    <row r="21" spans="1:3" ht="13.15" customHeight="1" x14ac:dyDescent="0.25">
      <c r="A21" s="157"/>
      <c r="B21" s="158"/>
      <c r="C21" s="159"/>
    </row>
    <row r="22" spans="1:3" ht="13.15" customHeight="1" x14ac:dyDescent="0.25">
      <c r="A22" s="157"/>
      <c r="B22" s="158"/>
      <c r="C22" s="159"/>
    </row>
    <row r="23" spans="1:3" ht="13.15" customHeight="1" x14ac:dyDescent="0.25">
      <c r="A23" s="157"/>
      <c r="B23" s="158"/>
      <c r="C23" s="159"/>
    </row>
    <row r="24" spans="1:3" ht="13.15" customHeight="1" x14ac:dyDescent="0.25">
      <c r="A24" s="157"/>
      <c r="B24" s="158"/>
      <c r="C24" s="159"/>
    </row>
    <row r="25" spans="1:3" ht="13.15" customHeight="1" x14ac:dyDescent="0.25">
      <c r="A25" s="157"/>
      <c r="B25" s="158"/>
      <c r="C25" s="159"/>
    </row>
    <row r="26" spans="1:3" ht="13.15" customHeight="1" x14ac:dyDescent="0.25">
      <c r="A26" s="157"/>
      <c r="B26" s="158"/>
      <c r="C26" s="159"/>
    </row>
    <row r="27" spans="1:3" ht="13.15" customHeight="1" x14ac:dyDescent="0.25">
      <c r="A27" s="157"/>
      <c r="B27" s="158"/>
      <c r="C27" s="159"/>
    </row>
    <row r="28" spans="1:3" ht="13.15" customHeight="1" x14ac:dyDescent="0.25">
      <c r="A28" s="157"/>
      <c r="B28" s="158"/>
      <c r="C28" s="159"/>
    </row>
    <row r="29" spans="1:3" ht="13.15" customHeight="1" x14ac:dyDescent="0.25">
      <c r="A29" s="157"/>
      <c r="B29" s="158"/>
      <c r="C29" s="159"/>
    </row>
    <row r="30" spans="1:3" ht="13.15" customHeight="1" x14ac:dyDescent="0.25">
      <c r="A30" s="157"/>
      <c r="B30" s="158"/>
      <c r="C30" s="159"/>
    </row>
    <row r="31" spans="1:3" ht="13.15" customHeight="1" x14ac:dyDescent="0.25">
      <c r="A31" s="157"/>
      <c r="B31" s="158"/>
      <c r="C31" s="159"/>
    </row>
    <row r="32" spans="1:3" ht="13.15" customHeight="1" x14ac:dyDescent="0.25">
      <c r="A32" s="157"/>
      <c r="B32" s="158"/>
      <c r="C32" s="159"/>
    </row>
    <row r="33" spans="1:3" ht="13.15" customHeight="1" x14ac:dyDescent="0.25">
      <c r="A33" s="157"/>
      <c r="B33" s="158"/>
      <c r="C33" s="159"/>
    </row>
    <row r="34" spans="1:3" ht="13.15" customHeight="1" x14ac:dyDescent="0.25">
      <c r="A34" s="157"/>
      <c r="B34" s="158"/>
      <c r="C34" s="159"/>
    </row>
    <row r="35" spans="1:3" ht="13.15" customHeight="1" x14ac:dyDescent="0.25">
      <c r="A35" s="157"/>
      <c r="B35" s="158"/>
      <c r="C35" s="159"/>
    </row>
    <row r="36" spans="1:3" ht="13.15" customHeight="1" x14ac:dyDescent="0.25">
      <c r="A36" s="157"/>
      <c r="B36" s="158"/>
      <c r="C36" s="159"/>
    </row>
    <row r="37" spans="1:3" ht="13.15" customHeight="1" x14ac:dyDescent="0.25">
      <c r="A37" s="157"/>
      <c r="B37" s="158"/>
      <c r="C37" s="159"/>
    </row>
    <row r="38" spans="1:3" ht="13.15" customHeight="1" x14ac:dyDescent="0.25">
      <c r="A38" s="157"/>
      <c r="B38" s="158"/>
      <c r="C38" s="159"/>
    </row>
    <row r="39" spans="1:3" ht="13.15" customHeight="1" x14ac:dyDescent="0.25">
      <c r="A39" s="157"/>
      <c r="B39" s="158"/>
      <c r="C39" s="159"/>
    </row>
    <row r="40" spans="1:3" ht="13.15" customHeight="1" x14ac:dyDescent="0.25">
      <c r="A40" s="157"/>
      <c r="B40" s="158"/>
      <c r="C40" s="159"/>
    </row>
    <row r="41" spans="1:3" ht="13.15" customHeight="1" x14ac:dyDescent="0.25">
      <c r="A41" s="157"/>
      <c r="B41" s="158"/>
      <c r="C41" s="159"/>
    </row>
    <row r="42" spans="1:3" ht="13.15" customHeight="1" x14ac:dyDescent="0.25">
      <c r="A42" s="157"/>
      <c r="B42" s="158"/>
      <c r="C42" s="159"/>
    </row>
    <row r="43" spans="1:3" ht="13.15" customHeight="1" x14ac:dyDescent="0.25">
      <c r="A43" s="157"/>
      <c r="B43" s="158"/>
      <c r="C43" s="159"/>
    </row>
    <row r="44" spans="1:3" ht="13.15" customHeight="1" x14ac:dyDescent="0.25">
      <c r="A44" s="157"/>
      <c r="B44" s="158"/>
      <c r="C44" s="159"/>
    </row>
    <row r="45" spans="1:3" ht="13.15" customHeight="1" x14ac:dyDescent="0.25">
      <c r="A45" s="157"/>
      <c r="B45" s="158"/>
      <c r="C45" s="159"/>
    </row>
    <row r="46" spans="1:3" ht="13.15" customHeight="1" x14ac:dyDescent="0.25">
      <c r="A46" s="157"/>
      <c r="B46" s="158"/>
      <c r="C46" s="159"/>
    </row>
    <row r="47" spans="1:3" ht="13.15" customHeight="1" x14ac:dyDescent="0.25">
      <c r="A47" s="157"/>
      <c r="B47" s="158"/>
      <c r="C47" s="159"/>
    </row>
    <row r="48" spans="1:3" ht="13.15" customHeight="1" x14ac:dyDescent="0.25">
      <c r="A48" s="157"/>
      <c r="B48" s="158"/>
      <c r="C48" s="159"/>
    </row>
    <row r="49" spans="1:3" ht="13.15" customHeight="1" x14ac:dyDescent="0.25">
      <c r="A49" s="157"/>
      <c r="B49" s="158"/>
      <c r="C49" s="159"/>
    </row>
    <row r="50" spans="1:3" ht="13.15" customHeight="1" x14ac:dyDescent="0.25">
      <c r="A50" s="157"/>
      <c r="B50" s="158"/>
      <c r="C50" s="159"/>
    </row>
    <row r="51" spans="1:3" ht="13.15" customHeight="1" x14ac:dyDescent="0.25">
      <c r="A51" s="157"/>
      <c r="B51" s="158"/>
      <c r="C51" s="159"/>
    </row>
    <row r="52" spans="1:3" ht="13.15" customHeight="1" x14ac:dyDescent="0.25">
      <c r="A52" s="157"/>
      <c r="B52" s="158"/>
      <c r="C52" s="159"/>
    </row>
    <row r="53" spans="1:3" ht="13.15" customHeight="1" x14ac:dyDescent="0.25">
      <c r="A53" s="157"/>
      <c r="B53" s="158"/>
      <c r="C53" s="159"/>
    </row>
    <row r="54" spans="1:3" ht="13.15" customHeight="1" x14ac:dyDescent="0.25">
      <c r="A54" s="157"/>
      <c r="B54" s="158"/>
      <c r="C54" s="159"/>
    </row>
    <row r="55" spans="1:3" ht="13.15" customHeight="1" x14ac:dyDescent="0.25">
      <c r="A55" s="157"/>
      <c r="B55" s="158"/>
      <c r="C55" s="159"/>
    </row>
    <row r="56" spans="1:3" ht="13.15" customHeight="1" x14ac:dyDescent="0.25">
      <c r="A56" s="157"/>
      <c r="B56" s="158"/>
      <c r="C56" s="159"/>
    </row>
    <row r="57" spans="1:3" ht="13.15" customHeight="1" x14ac:dyDescent="0.25">
      <c r="A57" s="157"/>
      <c r="B57" s="158"/>
      <c r="C57" s="159"/>
    </row>
    <row r="58" spans="1:3" ht="13.15" customHeight="1" x14ac:dyDescent="0.2"/>
    <row r="59" spans="1:3" ht="13.15" customHeight="1" x14ac:dyDescent="0.2"/>
    <row r="60" spans="1:3" ht="13.15" customHeight="1" x14ac:dyDescent="0.2">
      <c r="A60" s="655" t="s">
        <v>148</v>
      </c>
      <c r="B60" s="655"/>
    </row>
    <row r="61" spans="1:3" x14ac:dyDescent="0.2">
      <c r="A61" s="654"/>
      <c r="B61" s="650"/>
    </row>
    <row r="62" spans="1:3" x14ac:dyDescent="0.2">
      <c r="A62" s="649"/>
      <c r="B62" s="650"/>
    </row>
    <row r="63" spans="1:3" x14ac:dyDescent="0.2">
      <c r="A63" s="649"/>
      <c r="B63" s="650"/>
    </row>
    <row r="64" spans="1:3" x14ac:dyDescent="0.2">
      <c r="A64" s="651"/>
      <c r="B64" s="653"/>
    </row>
  </sheetData>
  <sheetProtection selectLockedCells="1"/>
  <mergeCells count="4">
    <mergeCell ref="A61:B64"/>
    <mergeCell ref="A6:C6"/>
    <mergeCell ref="G3:I3"/>
    <mergeCell ref="A60:B60"/>
  </mergeCells>
  <dataValidations xWindow="383" yWindow="372" count="6">
    <dataValidation allowBlank="1" showInputMessage="1" showErrorMessage="1" promptTitle="OHJE" prompt="Voit halutessasi antaa lisätietoja hanketoimintojen kustannuksiin liittyen._x000a_" sqref="A60"/>
    <dataValidation allowBlank="1" showInputMessage="1" showErrorMessage="1" promptTitle="OHJE" prompt="Jos tarkka kustannus ei ole tiedossa, budjetoi kustannus parhaan käytettävissä olevan arvion mukaisesti." sqref="C11"/>
    <dataValidation allowBlank="1" showInputMessage="1" showErrorMessage="1" promptTitle="OHJE" prompt="Syötä euromäärä." sqref="C12:C57"/>
    <dataValidation type="list" allowBlank="1" showInputMessage="1" showErrorMessage="1" promptTitle="OHJE" prompt="Valitse alasvetovalikosta kustannusta määrittävä kustannuslaji. _x000a_" sqref="A11:A57">
      <mc:AlternateContent xmlns:x12ac="http://schemas.microsoft.com/office/spreadsheetml/2011/1/ac" xmlns:mc="http://schemas.openxmlformats.org/markup-compatibility/2006">
        <mc:Choice Requires="x12ac">
          <x12ac:list>Käyttö- ja kiinteä omaisuus, Ostopalvelut,"Aineet, tarvikkeet ja muut kustannukset", Matkakustannukset (15% malli),</x12ac:list>
        </mc:Choice>
        <mc:Fallback>
          <formula1>"Käyttö- ja kiinteä omaisuus, Ostopalvelut,Aineet, tarvikkeet ja muut kustannukset, Matkakustannukset (15% malli),"</formula1>
        </mc:Fallback>
      </mc:AlternateContent>
    </dataValidation>
    <dataValidation allowBlank="1" showInputMessage="1" showErrorMessage="1" promptTitle="OHJE" prompt="Lisää tähän sellaisia hankkeen välittömiä kustannuksia, joita ei voi suoraan yhdistää hankesuunnitelmassa määriteltyihin toimintoihin. Muiden hankekustannusten tulee olla hankkeen toteuttamisen kannalta tarpeellisia." sqref="A8"/>
    <dataValidation allowBlank="1" showInputMessage="1" showErrorMessage="1" promptTitle="OHJE" prompt="Kirjaa tähän sellaisen kulun selite, joka ei liity yksittäiseen hanketoimintoon." sqref="B11:B57"/>
  </dataValidations>
  <hyperlinks>
    <hyperlink ref="G3:I3" location="'Aloita tästä'!A1" display="PALAA TÄSTÄ KANSISIVULLE"/>
  </hyperlinks>
  <pageMargins left="0.39370078740157483" right="0.70866141732283472" top="0.39370078740157483" bottom="0.78740157480314965" header="0.31496062992125984" footer="0.31496062992125984"/>
  <pageSetup paperSize="9" fitToWidth="0" fitToHeight="0"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A3:I38"/>
  <sheetViews>
    <sheetView showGridLines="0" zoomScaleNormal="100" workbookViewId="0">
      <selection activeCell="M42" sqref="M42"/>
    </sheetView>
  </sheetViews>
  <sheetFormatPr defaultRowHeight="12.75" x14ac:dyDescent="0.2"/>
  <cols>
    <col min="1" max="2" width="17.140625" customWidth="1"/>
    <col min="3" max="3" width="48.7109375" customWidth="1"/>
    <col min="4" max="4" width="18.85546875" customWidth="1"/>
  </cols>
  <sheetData>
    <row r="3" spans="1:9" x14ac:dyDescent="0.2">
      <c r="G3" s="551" t="s">
        <v>307</v>
      </c>
      <c r="H3" s="552"/>
      <c r="I3" s="553"/>
    </row>
    <row r="4" spans="1:9" x14ac:dyDescent="0.2">
      <c r="A4" s="140"/>
      <c r="B4" s="140"/>
      <c r="C4" s="140"/>
      <c r="D4" s="140"/>
    </row>
    <row r="5" spans="1:9" x14ac:dyDescent="0.2">
      <c r="A5" s="299" t="s">
        <v>146</v>
      </c>
      <c r="B5" s="297"/>
      <c r="C5" s="297" t="str">
        <f>IF('Budj perustiedot'!B10&lt;&gt;0,'Budj perustiedot'!B10,"")</f>
        <v/>
      </c>
      <c r="D5" s="298"/>
    </row>
    <row r="6" spans="1:9" ht="60.75" customHeight="1" x14ac:dyDescent="0.2">
      <c r="A6" s="625">
        <f>N_HankkeenNimi</f>
        <v>0</v>
      </c>
      <c r="B6" s="626"/>
      <c r="C6" s="626"/>
      <c r="D6" s="627"/>
    </row>
    <row r="7" spans="1:9" x14ac:dyDescent="0.2">
      <c r="A7" s="155"/>
      <c r="B7" s="155"/>
      <c r="C7" s="140"/>
      <c r="D7" s="155"/>
    </row>
    <row r="8" spans="1:9" ht="15" x14ac:dyDescent="0.25">
      <c r="A8" s="310" t="s">
        <v>181</v>
      </c>
      <c r="B8" s="315"/>
      <c r="C8" s="311"/>
      <c r="D8" s="312"/>
    </row>
    <row r="9" spans="1:9" x14ac:dyDescent="0.2">
      <c r="A9" s="140"/>
      <c r="B9" s="140"/>
      <c r="C9" s="140"/>
      <c r="D9" s="140"/>
    </row>
    <row r="10" spans="1:9" x14ac:dyDescent="0.2">
      <c r="A10" s="309" t="s">
        <v>182</v>
      </c>
      <c r="B10" s="297"/>
      <c r="C10" s="298"/>
      <c r="D10" s="316">
        <f>Yhteenveto!C18</f>
        <v>0</v>
      </c>
    </row>
    <row r="11" spans="1:9" x14ac:dyDescent="0.2">
      <c r="A11" s="1"/>
      <c r="B11" s="1"/>
      <c r="C11" s="160" t="s">
        <v>183</v>
      </c>
      <c r="D11" s="161">
        <v>0</v>
      </c>
    </row>
    <row r="12" spans="1:9" x14ac:dyDescent="0.2">
      <c r="A12" s="1"/>
      <c r="B12" s="1"/>
      <c r="C12" s="160" t="s">
        <v>184</v>
      </c>
      <c r="D12" s="161">
        <v>0</v>
      </c>
    </row>
    <row r="14" spans="1:9" x14ac:dyDescent="0.2">
      <c r="A14" s="309" t="s">
        <v>185</v>
      </c>
      <c r="B14" s="309"/>
      <c r="C14" s="317"/>
      <c r="D14" s="316">
        <f>Yhteenveto!C9-D10</f>
        <v>0</v>
      </c>
    </row>
    <row r="15" spans="1:9" x14ac:dyDescent="0.2">
      <c r="A15" s="140"/>
      <c r="B15" s="140"/>
      <c r="C15" s="140"/>
      <c r="D15" s="140"/>
    </row>
    <row r="16" spans="1:9" x14ac:dyDescent="0.2">
      <c r="A16" s="299" t="s">
        <v>186</v>
      </c>
      <c r="B16" s="300"/>
      <c r="C16" s="297"/>
      <c r="D16" s="298"/>
    </row>
    <row r="17" spans="1:4" x14ac:dyDescent="0.2">
      <c r="A17" s="318" t="s">
        <v>187</v>
      </c>
      <c r="B17" s="318" t="s">
        <v>188</v>
      </c>
      <c r="C17" s="318" t="s">
        <v>189</v>
      </c>
      <c r="D17" s="318" t="s">
        <v>163</v>
      </c>
    </row>
    <row r="18" spans="1:4" x14ac:dyDescent="0.2">
      <c r="A18" s="162" t="s">
        <v>190</v>
      </c>
      <c r="B18" s="149"/>
      <c r="C18" s="162"/>
      <c r="D18" s="150">
        <v>0</v>
      </c>
    </row>
    <row r="19" spans="1:4" x14ac:dyDescent="0.2">
      <c r="A19" s="149" t="s">
        <v>191</v>
      </c>
      <c r="B19" s="149"/>
      <c r="C19" s="149"/>
      <c r="D19" s="150"/>
    </row>
    <row r="20" spans="1:4" x14ac:dyDescent="0.2">
      <c r="A20" s="149"/>
      <c r="B20" s="149"/>
      <c r="C20" s="149"/>
      <c r="D20" s="150"/>
    </row>
    <row r="21" spans="1:4" x14ac:dyDescent="0.2">
      <c r="A21" s="149"/>
      <c r="B21" s="149"/>
      <c r="C21" s="149"/>
      <c r="D21" s="150"/>
    </row>
    <row r="22" spans="1:4" x14ac:dyDescent="0.2">
      <c r="A22" s="149"/>
      <c r="B22" s="149"/>
      <c r="C22" s="149"/>
      <c r="D22" s="150"/>
    </row>
    <row r="23" spans="1:4" x14ac:dyDescent="0.2">
      <c r="A23" s="149"/>
      <c r="B23" s="149"/>
      <c r="C23" s="149"/>
      <c r="D23" s="150"/>
    </row>
    <row r="24" spans="1:4" x14ac:dyDescent="0.2">
      <c r="A24" s="149"/>
      <c r="B24" s="149"/>
      <c r="C24" s="149"/>
      <c r="D24" s="150"/>
    </row>
    <row r="25" spans="1:4" x14ac:dyDescent="0.2">
      <c r="A25" s="149"/>
      <c r="B25" s="149"/>
      <c r="C25" s="149"/>
      <c r="D25" s="150"/>
    </row>
    <row r="26" spans="1:4" x14ac:dyDescent="0.2">
      <c r="A26" s="149"/>
      <c r="B26" s="149"/>
      <c r="C26" s="149"/>
      <c r="D26" s="150"/>
    </row>
    <row r="27" spans="1:4" x14ac:dyDescent="0.2">
      <c r="A27" s="149"/>
      <c r="B27" s="149"/>
      <c r="C27" s="149"/>
      <c r="D27" s="150"/>
    </row>
    <row r="29" spans="1:4" x14ac:dyDescent="0.2">
      <c r="C29" s="319" t="s">
        <v>192</v>
      </c>
      <c r="D29" s="316">
        <f>SUM(D18:D27)-D14</f>
        <v>0</v>
      </c>
    </row>
    <row r="32" spans="1:4" ht="15" x14ac:dyDescent="0.25">
      <c r="A32" s="656" t="s">
        <v>193</v>
      </c>
      <c r="B32" s="657"/>
      <c r="C32" s="658"/>
      <c r="D32" s="320">
        <f>D10+D14</f>
        <v>0</v>
      </c>
    </row>
    <row r="34" spans="1:3" x14ac:dyDescent="0.2">
      <c r="A34" s="655" t="s">
        <v>148</v>
      </c>
      <c r="B34" s="655"/>
      <c r="C34" s="655"/>
    </row>
    <row r="35" spans="1:3" x14ac:dyDescent="0.2">
      <c r="A35" s="649"/>
      <c r="B35" s="567"/>
      <c r="C35" s="650"/>
    </row>
    <row r="36" spans="1:3" x14ac:dyDescent="0.2">
      <c r="A36" s="649"/>
      <c r="B36" s="567"/>
      <c r="C36" s="650"/>
    </row>
    <row r="37" spans="1:3" x14ac:dyDescent="0.2">
      <c r="A37" s="649"/>
      <c r="B37" s="567"/>
      <c r="C37" s="650"/>
    </row>
    <row r="38" spans="1:3" x14ac:dyDescent="0.2">
      <c r="A38" s="651"/>
      <c r="B38" s="652"/>
      <c r="C38" s="653"/>
    </row>
  </sheetData>
  <sheetProtection selectLockedCells="1"/>
  <mergeCells count="5">
    <mergeCell ref="A32:C32"/>
    <mergeCell ref="A35:C38"/>
    <mergeCell ref="A6:D6"/>
    <mergeCell ref="G3:I3"/>
    <mergeCell ref="A34:C34"/>
  </mergeCells>
  <dataValidations count="6">
    <dataValidation allowBlank="1" showInputMessage="1" showErrorMessage="1" promptTitle="OHJE" prompt="Voit halutessasi antaa lisätietoja hankkeen rahoitukseen liittyen._x000a_" sqref="A34"/>
    <dataValidation allowBlank="1" showInputMessage="1" showErrorMessage="1" promptTitle="OHJE" prompt="Määritä euromäärä._x000a_" sqref="D18:D27"/>
    <dataValidation type="list" allowBlank="1" showInputMessage="1" showErrorMessage="1" promptTitle="OHJE" prompt="Ilmoita tässä, tuleeko rahoitus yksityiseltä vai julkiselta taholta._x000a_" sqref="A18:A27">
      <formula1>"Julkinen, Yksityinen"</formula1>
    </dataValidation>
    <dataValidation allowBlank="1" showInputMessage="1" showErrorMessage="1" promptTitle="OHJE" prompt="Merkitse tiedot rahoittavasta tahosta." sqref="C18"/>
    <dataValidation type="list" allowBlank="1" showInputMessage="1" showErrorMessage="1" promptTitle="OHJE" prompt="Valitse alasvetovalikosta, onko kyseessä hanketoteuttajan oma rahoitus hankkeelle vai hankekumppanin tai muun julkisen tai yksityisen rahoituksen tahon rahoitus. Jos kyseessä on hankkeen tuotto, valitse &quot;tuotto&quot;." sqref="B18:B27">
      <formula1>"Hanketoteuttaja, Hankekumppani, Muu, Tuotto"</formula1>
    </dataValidation>
    <dataValidation allowBlank="1" showInputMessage="1" showErrorMessage="1" promptTitle="OHJE" prompt="Kirjaa tähän, onko kyse hanketoteuttajan omasta rahoituksesta hankkeelle, hankekumppanin rahoituksesta hankkeelle vai kolmannen osapuolen rahoituksesta hankkeelle." sqref="C19:C27"/>
  </dataValidations>
  <hyperlinks>
    <hyperlink ref="G3:I3" location="'Aloita tästä'!A1" display="PALAA TÄSTÄ KANSISIVULLE"/>
  </hyperlinks>
  <pageMargins left="0.39370078740157483" right="0.70866141732283472" top="0.39370078740157483" bottom="0.78740157480314965" header="0.31496062992125984" footer="0.31496062992125984"/>
  <pageSetup paperSize="9" scale="84"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3:I39"/>
  <sheetViews>
    <sheetView showGridLines="0" zoomScaleNormal="100" workbookViewId="0">
      <selection activeCell="B29" sqref="B29"/>
    </sheetView>
  </sheetViews>
  <sheetFormatPr defaultRowHeight="12.75" x14ac:dyDescent="0.2"/>
  <cols>
    <col min="1" max="1" width="32.7109375" bestFit="1" customWidth="1"/>
    <col min="2" max="2" width="42.85546875" customWidth="1"/>
    <col min="3" max="3" width="18.85546875" customWidth="1"/>
  </cols>
  <sheetData>
    <row r="3" spans="1:9" x14ac:dyDescent="0.2">
      <c r="G3" s="551" t="s">
        <v>307</v>
      </c>
      <c r="H3" s="552"/>
      <c r="I3" s="553"/>
    </row>
    <row r="5" spans="1:9" x14ac:dyDescent="0.2">
      <c r="A5" s="321" t="s">
        <v>146</v>
      </c>
      <c r="B5" s="322" t="str">
        <f>IF('Budj perustiedot'!B10&lt;&gt;0,'Budj perustiedot'!B10,"")</f>
        <v/>
      </c>
      <c r="C5" s="323"/>
    </row>
    <row r="6" spans="1:9" s="1" customFormat="1" ht="60.75" customHeight="1" x14ac:dyDescent="0.2">
      <c r="A6" s="615">
        <f>N_HankkeenNimi</f>
        <v>0</v>
      </c>
      <c r="B6" s="615"/>
      <c r="C6" s="615"/>
      <c r="D6" s="229"/>
    </row>
    <row r="7" spans="1:9" ht="15" x14ac:dyDescent="0.25">
      <c r="A7" s="324" t="s">
        <v>194</v>
      </c>
      <c r="B7" s="325"/>
      <c r="C7" s="326"/>
    </row>
    <row r="8" spans="1:9" x14ac:dyDescent="0.2">
      <c r="A8" s="140"/>
      <c r="B8" s="140"/>
      <c r="C8" s="140"/>
    </row>
    <row r="9" spans="1:9" x14ac:dyDescent="0.2">
      <c r="A9" s="327" t="s">
        <v>195</v>
      </c>
      <c r="B9" s="328" t="s">
        <v>176</v>
      </c>
      <c r="C9" s="316">
        <f>SUM(C10+C14)</f>
        <v>0</v>
      </c>
    </row>
    <row r="10" spans="1:9" x14ac:dyDescent="0.2">
      <c r="A10" s="329"/>
      <c r="B10" s="307" t="s">
        <v>196</v>
      </c>
      <c r="C10" s="316">
        <f>SUM(C11:C13)</f>
        <v>0</v>
      </c>
    </row>
    <row r="11" spans="1:9" x14ac:dyDescent="0.2">
      <c r="A11" s="329"/>
      <c r="B11" s="318" t="s">
        <v>197</v>
      </c>
      <c r="C11" s="316">
        <f>Henkilöstökulut!H8</f>
        <v>0</v>
      </c>
    </row>
    <row r="12" spans="1:9" x14ac:dyDescent="0.2">
      <c r="A12" s="329"/>
      <c r="B12" s="318" t="s">
        <v>198</v>
      </c>
      <c r="C12" s="316">
        <f>SUM('Tavoite 1 Toiminto 1:Tavoite 4 Toiminto 3'!D8)</f>
        <v>0</v>
      </c>
    </row>
    <row r="13" spans="1:9" x14ac:dyDescent="0.2">
      <c r="A13" s="329"/>
      <c r="B13" s="318" t="s">
        <v>199</v>
      </c>
      <c r="C13" s="316">
        <f>'Muut kustannukset'!C8</f>
        <v>0</v>
      </c>
    </row>
    <row r="14" spans="1:9" x14ac:dyDescent="0.2">
      <c r="A14" s="330"/>
      <c r="B14" s="307" t="s">
        <v>200</v>
      </c>
      <c r="C14" s="316">
        <f>C11*('Budj perustiedot'!C17)</f>
        <v>0</v>
      </c>
    </row>
    <row r="15" spans="1:9" x14ac:dyDescent="0.2">
      <c r="A15" s="163"/>
      <c r="B15" s="143"/>
      <c r="C15" s="164"/>
    </row>
    <row r="16" spans="1:9" x14ac:dyDescent="0.2">
      <c r="A16" s="327" t="s">
        <v>181</v>
      </c>
      <c r="B16" s="328" t="s">
        <v>176</v>
      </c>
      <c r="C16" s="316">
        <f>SUM(C18:C19)</f>
        <v>0</v>
      </c>
    </row>
    <row r="17" spans="1:4" x14ac:dyDescent="0.2">
      <c r="A17" s="329"/>
      <c r="B17" s="317" t="s">
        <v>154</v>
      </c>
      <c r="C17" s="337">
        <f>N_EUrahoitusosuus</f>
        <v>0.75</v>
      </c>
    </row>
    <row r="18" spans="1:4" x14ac:dyDescent="0.2">
      <c r="A18" s="329"/>
      <c r="B18" s="318" t="s">
        <v>182</v>
      </c>
      <c r="C18" s="316">
        <f>C9*C17</f>
        <v>0</v>
      </c>
    </row>
    <row r="19" spans="1:4" x14ac:dyDescent="0.2">
      <c r="A19" s="330"/>
      <c r="B19" s="318" t="s">
        <v>201</v>
      </c>
      <c r="C19" s="316">
        <f>SUM(Rahoitus!D18:D27)</f>
        <v>0</v>
      </c>
    </row>
    <row r="20" spans="1:4" x14ac:dyDescent="0.2">
      <c r="A20" s="140"/>
      <c r="B20" s="140"/>
      <c r="C20" s="140"/>
    </row>
    <row r="21" spans="1:4" x14ac:dyDescent="0.2">
      <c r="A21" s="140"/>
      <c r="B21" s="319" t="s">
        <v>192</v>
      </c>
      <c r="C21" s="316">
        <f>C9-C16</f>
        <v>0</v>
      </c>
      <c r="D21" s="165"/>
    </row>
    <row r="26" spans="1:4" x14ac:dyDescent="0.2">
      <c r="A26" s="45" t="s">
        <v>202</v>
      </c>
      <c r="B26" s="45"/>
    </row>
    <row r="27" spans="1:4" x14ac:dyDescent="0.2">
      <c r="A27" s="45"/>
      <c r="B27" s="45"/>
    </row>
    <row r="28" spans="1:4" x14ac:dyDescent="0.2">
      <c r="A28" s="318" t="s">
        <v>203</v>
      </c>
      <c r="B28" s="318" t="s">
        <v>163</v>
      </c>
    </row>
    <row r="29" spans="1:4" x14ac:dyDescent="0.2">
      <c r="A29" s="166">
        <v>2014</v>
      </c>
      <c r="B29" s="167">
        <v>0</v>
      </c>
    </row>
    <row r="30" spans="1:4" x14ac:dyDescent="0.2">
      <c r="A30" s="166">
        <v>2015</v>
      </c>
      <c r="B30" s="167">
        <v>0</v>
      </c>
    </row>
    <row r="31" spans="1:4" x14ac:dyDescent="0.2">
      <c r="A31" s="166">
        <v>2016</v>
      </c>
      <c r="B31" s="167">
        <v>0</v>
      </c>
    </row>
    <row r="32" spans="1:4" x14ac:dyDescent="0.2">
      <c r="A32" s="166">
        <v>2017</v>
      </c>
      <c r="B32" s="167">
        <v>0</v>
      </c>
    </row>
    <row r="33" spans="1:3" x14ac:dyDescent="0.2">
      <c r="A33" s="166">
        <v>2018</v>
      </c>
      <c r="B33" s="167">
        <v>0</v>
      </c>
    </row>
    <row r="34" spans="1:3" x14ac:dyDescent="0.2">
      <c r="A34" s="166">
        <v>2019</v>
      </c>
      <c r="B34" s="167">
        <v>0</v>
      </c>
    </row>
    <row r="35" spans="1:3" x14ac:dyDescent="0.2">
      <c r="A35" s="166">
        <v>2020</v>
      </c>
      <c r="B35" s="167">
        <v>0</v>
      </c>
    </row>
    <row r="36" spans="1:3" x14ac:dyDescent="0.2">
      <c r="A36" s="166">
        <v>2021</v>
      </c>
      <c r="B36" s="167">
        <v>0</v>
      </c>
    </row>
    <row r="37" spans="1:3" x14ac:dyDescent="0.2">
      <c r="A37" s="166">
        <v>2022</v>
      </c>
      <c r="B37" s="167">
        <v>0</v>
      </c>
    </row>
    <row r="39" spans="1:3" x14ac:dyDescent="0.2">
      <c r="A39" s="331" t="s">
        <v>192</v>
      </c>
      <c r="B39" s="332">
        <f>C9-(B29+B30+B31+B32+B33+B34+B35+B36+B37)</f>
        <v>0</v>
      </c>
      <c r="C39" s="165"/>
    </row>
  </sheetData>
  <sheetProtection selectLockedCells="1"/>
  <mergeCells count="2">
    <mergeCell ref="A6:C6"/>
    <mergeCell ref="G3:I3"/>
  </mergeCells>
  <dataValidations count="1">
    <dataValidation allowBlank="1" showInputMessage="1" showErrorMessage="1" promptTitle="OHJE" prompt="Hankkeen kustannukset jaotellaan kalenterivuosille. Kalenterivuosien summan tulee täsmätä hankkeen budjetoituihin kokonaiskustannuksiin._x000a_" sqref="B29 B31"/>
  </dataValidations>
  <hyperlinks>
    <hyperlink ref="G3:I3" location="'Aloita tästä'!A1" display="PALAA TÄSTÄ KANSISIVULLE"/>
  </hyperlinks>
  <pageMargins left="0.39370078740157483" right="0.70866141732283472" top="0.39370078740157483" bottom="0.78740157480314965" header="0.31496062992125984" footer="0.31496062992125984"/>
  <pageSetup paperSize="9" fitToWidth="0" fitToHeight="0"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3:I26"/>
  <sheetViews>
    <sheetView showGridLines="0" workbookViewId="0">
      <selection activeCell="G3" sqref="G3:I3"/>
    </sheetView>
  </sheetViews>
  <sheetFormatPr defaultRowHeight="12.75" x14ac:dyDescent="0.2"/>
  <cols>
    <col min="1" max="1" width="32.28515625" customWidth="1"/>
    <col min="2" max="2" width="54.140625" customWidth="1"/>
  </cols>
  <sheetData>
    <row r="3" spans="1:9" x14ac:dyDescent="0.2">
      <c r="G3" s="551" t="s">
        <v>307</v>
      </c>
      <c r="H3" s="552"/>
      <c r="I3" s="553"/>
    </row>
    <row r="4" spans="1:9" x14ac:dyDescent="0.2">
      <c r="A4" s="37"/>
    </row>
    <row r="6" spans="1:9" x14ac:dyDescent="0.2">
      <c r="A6" s="333" t="s">
        <v>146</v>
      </c>
      <c r="B6" s="334" t="str">
        <f>IF('Budj perustiedot'!B10&lt;&gt;0,'Budj perustiedot'!B10,"")</f>
        <v/>
      </c>
    </row>
    <row r="7" spans="1:9" s="1" customFormat="1" ht="60.75" customHeight="1" x14ac:dyDescent="0.2">
      <c r="A7" s="625">
        <f>N_HankkeenNimi</f>
        <v>0</v>
      </c>
      <c r="B7" s="627"/>
      <c r="C7" s="229"/>
      <c r="D7" s="229"/>
    </row>
    <row r="9" spans="1:9" x14ac:dyDescent="0.2">
      <c r="A9" s="335" t="s">
        <v>204</v>
      </c>
      <c r="B9" s="659"/>
    </row>
    <row r="10" spans="1:9" x14ac:dyDescent="0.2">
      <c r="A10" s="168"/>
      <c r="B10" s="660"/>
    </row>
    <row r="11" spans="1:9" x14ac:dyDescent="0.2">
      <c r="A11" s="168"/>
      <c r="B11" s="660"/>
    </row>
    <row r="12" spans="1:9" x14ac:dyDescent="0.2">
      <c r="A12" s="168"/>
      <c r="B12" s="660"/>
    </row>
    <row r="13" spans="1:9" x14ac:dyDescent="0.2">
      <c r="A13" s="168"/>
      <c r="B13" s="660"/>
    </row>
    <row r="14" spans="1:9" ht="12.75" customHeight="1" x14ac:dyDescent="0.2">
      <c r="B14" s="661"/>
    </row>
    <row r="15" spans="1:9" ht="12.75" customHeight="1" x14ac:dyDescent="0.2">
      <c r="A15" s="1"/>
      <c r="B15" s="1"/>
    </row>
    <row r="16" spans="1:9" ht="12.75" customHeight="1" x14ac:dyDescent="0.2">
      <c r="A16" s="336" t="s">
        <v>205</v>
      </c>
      <c r="B16" s="169">
        <v>0</v>
      </c>
      <c r="C16" s="170" t="str">
        <f>IF(B16&gt;Yhteenveto!C18*0.3,"HAETTU ENNAKKO YLITTÄÄ SALLITUN RAJAN"," ")</f>
        <v xml:space="preserve"> </v>
      </c>
    </row>
    <row r="17" spans="1:2" ht="12.75" customHeight="1" x14ac:dyDescent="0.2"/>
    <row r="22" spans="1:2" x14ac:dyDescent="0.2">
      <c r="A22" s="333" t="s">
        <v>148</v>
      </c>
      <c r="B22" s="334"/>
    </row>
    <row r="23" spans="1:2" x14ac:dyDescent="0.2">
      <c r="A23" s="619"/>
      <c r="B23" s="621"/>
    </row>
    <row r="24" spans="1:2" x14ac:dyDescent="0.2">
      <c r="A24" s="619"/>
      <c r="B24" s="621"/>
    </row>
    <row r="25" spans="1:2" x14ac:dyDescent="0.2">
      <c r="A25" s="619"/>
      <c r="B25" s="621"/>
    </row>
    <row r="26" spans="1:2" x14ac:dyDescent="0.2">
      <c r="A26" s="622"/>
      <c r="B26" s="624"/>
    </row>
  </sheetData>
  <sheetProtection sheet="1" objects="1" scenarios="1" selectLockedCells="1"/>
  <mergeCells count="4">
    <mergeCell ref="B9:B14"/>
    <mergeCell ref="A23:B26"/>
    <mergeCell ref="A7:B7"/>
    <mergeCell ref="G3:I3"/>
  </mergeCells>
  <dataValidations count="3">
    <dataValidation allowBlank="1" showInputMessage="1" showErrorMessage="1" promptTitle="OHJE" prompt="Ennakon suuruus voi olla enintään 30 prosenttia haetun EU-osuuden kokonaismäärästä." sqref="B16"/>
    <dataValidation allowBlank="1" showInputMessage="1" showErrorMessage="1" promptTitle="OHJE" prompt="Perustele tarve ennakon hakemiselle." sqref="B9:B14"/>
    <dataValidation type="list" showInputMessage="1" showErrorMessage="1" sqref="B15">
      <formula1>"Kyllä, Ei"</formula1>
    </dataValidation>
  </dataValidations>
  <hyperlinks>
    <hyperlink ref="G3:I3" location="'Aloita tästä'!A1" display="PALAA TÄSTÄ KANSISIVULLE"/>
  </hyperlinks>
  <pageMargins left="0.39370078740157483" right="0.70866141732283472" top="0.39370078740157483" bottom="0.78740157480314965" header="0.31496062992125984" footer="0.31496062992125984"/>
  <pageSetup paperSize="9" scale="89" fitToWidth="0" fitToHeight="0" orientation="portrait" r:id="rId1"/>
  <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0">
    <pageSetUpPr fitToPage="1"/>
  </sheetPr>
  <dimension ref="A1:P40"/>
  <sheetViews>
    <sheetView showGridLines="0" workbookViewId="0">
      <selection activeCell="D17" sqref="D17:I17"/>
    </sheetView>
  </sheetViews>
  <sheetFormatPr defaultRowHeight="12.75" x14ac:dyDescent="0.2"/>
  <cols>
    <col min="5" max="6" width="9.85546875" customWidth="1"/>
    <col min="7" max="7" width="15" customWidth="1"/>
    <col min="8" max="8" width="9.85546875" customWidth="1"/>
    <col min="10" max="10" width="7.85546875" customWidth="1"/>
  </cols>
  <sheetData>
    <row r="1" spans="1:16" x14ac:dyDescent="0.2">
      <c r="A1" s="33"/>
      <c r="B1" s="33"/>
      <c r="C1" s="33"/>
      <c r="D1" s="33"/>
      <c r="E1" s="33"/>
      <c r="F1" s="33"/>
      <c r="G1" s="33"/>
      <c r="H1" s="662" t="s">
        <v>551</v>
      </c>
      <c r="I1" s="663"/>
      <c r="J1" s="663"/>
    </row>
    <row r="2" spans="1:16" x14ac:dyDescent="0.2">
      <c r="A2" s="33"/>
      <c r="B2" s="33"/>
      <c r="C2" s="33"/>
      <c r="D2" s="33"/>
      <c r="E2" s="33"/>
      <c r="F2" s="33"/>
      <c r="G2" s="33"/>
      <c r="H2" s="33"/>
      <c r="I2" s="33"/>
      <c r="J2" s="33"/>
      <c r="N2" s="664" t="s">
        <v>307</v>
      </c>
      <c r="O2" s="665"/>
      <c r="P2" s="666"/>
    </row>
    <row r="3" spans="1:16" x14ac:dyDescent="0.2">
      <c r="A3" s="33"/>
      <c r="B3" s="33"/>
      <c r="C3" s="33"/>
      <c r="D3" s="33"/>
      <c r="E3" s="33"/>
      <c r="F3" s="33"/>
      <c r="G3" s="33"/>
      <c r="H3" s="33"/>
      <c r="I3" s="33"/>
      <c r="J3" s="33"/>
    </row>
    <row r="4" spans="1:16" x14ac:dyDescent="0.2">
      <c r="A4" s="33"/>
      <c r="B4" s="33"/>
      <c r="C4" s="33"/>
      <c r="D4" s="33"/>
      <c r="E4" s="33"/>
      <c r="F4" s="33"/>
      <c r="G4" s="33"/>
      <c r="H4" s="33"/>
      <c r="I4" s="33"/>
      <c r="J4" s="33"/>
    </row>
    <row r="5" spans="1:16" x14ac:dyDescent="0.2">
      <c r="A5" s="129" t="s">
        <v>135</v>
      </c>
      <c r="B5" s="129"/>
      <c r="C5" s="129"/>
      <c r="D5" s="129"/>
      <c r="E5" s="129"/>
      <c r="F5" s="129"/>
      <c r="G5" s="129"/>
      <c r="H5" s="129"/>
      <c r="I5" s="129"/>
      <c r="J5" s="129"/>
    </row>
    <row r="6" spans="1:16" ht="13.5" customHeight="1" x14ac:dyDescent="0.2">
      <c r="A6" s="33"/>
      <c r="B6" s="33"/>
      <c r="C6" s="33"/>
      <c r="D6" s="33"/>
      <c r="E6" s="33"/>
      <c r="F6" s="33"/>
      <c r="G6" s="33"/>
      <c r="H6" s="33"/>
      <c r="I6" s="33"/>
      <c r="J6" s="33"/>
    </row>
    <row r="7" spans="1:16" x14ac:dyDescent="0.2">
      <c r="A7" s="241"/>
      <c r="B7" s="31"/>
      <c r="C7" s="31"/>
      <c r="D7" s="31"/>
      <c r="E7" s="31"/>
      <c r="F7" s="31"/>
      <c r="G7" s="31"/>
      <c r="H7" s="31"/>
      <c r="I7" s="31"/>
      <c r="J7" s="32"/>
    </row>
    <row r="8" spans="1:16" ht="24.75" customHeight="1" x14ac:dyDescent="0.2">
      <c r="A8" s="115" t="s">
        <v>143</v>
      </c>
      <c r="B8" s="15"/>
      <c r="C8" s="15"/>
      <c r="D8" s="15"/>
      <c r="E8" s="15"/>
      <c r="F8" s="15"/>
      <c r="G8" s="15"/>
      <c r="H8" s="15"/>
      <c r="I8" s="15"/>
      <c r="J8" s="16"/>
    </row>
    <row r="9" spans="1:16" ht="24.75" customHeight="1" x14ac:dyDescent="0.2">
      <c r="A9" s="115"/>
      <c r="B9" s="15"/>
      <c r="C9" s="15"/>
      <c r="D9" s="15"/>
      <c r="E9" s="15"/>
      <c r="F9" s="15"/>
      <c r="G9" s="15"/>
      <c r="H9" s="15"/>
      <c r="I9" s="15"/>
      <c r="J9" s="16"/>
    </row>
    <row r="10" spans="1:16" ht="48" customHeight="1" x14ac:dyDescent="0.2">
      <c r="A10" s="667" t="s">
        <v>142</v>
      </c>
      <c r="B10" s="668"/>
      <c r="C10" s="668"/>
      <c r="D10" s="668"/>
      <c r="E10" s="668"/>
      <c r="F10" s="668"/>
      <c r="G10" s="668"/>
      <c r="H10" s="668"/>
      <c r="I10" s="668"/>
      <c r="J10" s="669"/>
    </row>
    <row r="11" spans="1:16" ht="12.75" customHeight="1" x14ac:dyDescent="0.2">
      <c r="A11" s="115"/>
      <c r="B11" s="15"/>
      <c r="C11" s="15"/>
      <c r="D11" s="15"/>
      <c r="E11" s="15"/>
      <c r="F11" s="15"/>
      <c r="G11" s="15"/>
      <c r="H11" s="15"/>
      <c r="I11" s="15"/>
      <c r="J11" s="16"/>
    </row>
    <row r="12" spans="1:16" x14ac:dyDescent="0.2">
      <c r="A12" s="116" t="s">
        <v>141</v>
      </c>
      <c r="B12" s="15"/>
      <c r="C12" s="15"/>
      <c r="D12" s="15"/>
      <c r="E12" s="15"/>
      <c r="F12" s="15"/>
      <c r="G12" s="15"/>
      <c r="H12" s="15"/>
      <c r="I12" s="15"/>
      <c r="J12" s="16"/>
    </row>
    <row r="13" spans="1:16" x14ac:dyDescent="0.2">
      <c r="A13" s="106"/>
      <c r="B13" s="15"/>
      <c r="C13" s="15"/>
      <c r="D13" s="15"/>
      <c r="E13" s="15"/>
      <c r="F13" s="15"/>
      <c r="G13" s="15"/>
      <c r="H13" s="15"/>
      <c r="I13" s="15"/>
      <c r="J13" s="16"/>
    </row>
    <row r="14" spans="1:16" x14ac:dyDescent="0.2">
      <c r="A14" s="116" t="s">
        <v>139</v>
      </c>
      <c r="B14" s="15"/>
      <c r="C14" s="15"/>
      <c r="D14" s="15"/>
      <c r="E14" s="15"/>
      <c r="F14" s="15"/>
      <c r="G14" s="15"/>
      <c r="H14" s="15"/>
      <c r="I14" s="15"/>
      <c r="J14" s="16"/>
    </row>
    <row r="15" spans="1:16" x14ac:dyDescent="0.2">
      <c r="A15" s="106"/>
      <c r="B15" s="15"/>
      <c r="C15" s="15"/>
      <c r="D15" s="15"/>
      <c r="E15" s="15"/>
      <c r="F15" s="15"/>
      <c r="G15" s="15"/>
      <c r="H15" s="15"/>
      <c r="I15" s="15"/>
      <c r="J15" s="16"/>
    </row>
    <row r="16" spans="1:16" s="137" customFormat="1" x14ac:dyDescent="0.2">
      <c r="A16" s="134"/>
      <c r="B16" s="135"/>
      <c r="C16" s="135"/>
      <c r="D16" s="135"/>
      <c r="E16" s="135"/>
      <c r="F16" s="135"/>
      <c r="G16" s="135"/>
      <c r="H16" s="135"/>
      <c r="I16" s="135"/>
      <c r="J16" s="136"/>
    </row>
    <row r="17" spans="1:10" s="137" customFormat="1" ht="58.5" customHeight="1" x14ac:dyDescent="0.2">
      <c r="A17" s="230" t="s">
        <v>145</v>
      </c>
      <c r="B17" s="135"/>
      <c r="C17" s="135"/>
      <c r="D17" s="670" t="str">
        <f>IF(N_HakijanNimi&lt;&gt;0,N_HakijanNimi,"")</f>
        <v/>
      </c>
      <c r="E17" s="671"/>
      <c r="F17" s="671"/>
      <c r="G17" s="671"/>
      <c r="H17" s="671"/>
      <c r="I17" s="672"/>
      <c r="J17" s="136"/>
    </row>
    <row r="18" spans="1:10" s="137" customFormat="1" x14ac:dyDescent="0.2">
      <c r="A18" s="134"/>
      <c r="B18" s="135"/>
      <c r="C18" s="135"/>
      <c r="D18" s="135"/>
      <c r="E18" s="135"/>
      <c r="F18" s="135"/>
      <c r="G18" s="135"/>
      <c r="H18" s="135"/>
      <c r="I18" s="135"/>
      <c r="J18" s="136"/>
    </row>
    <row r="19" spans="1:10" s="233" customFormat="1" ht="68.25" customHeight="1" x14ac:dyDescent="0.2">
      <c r="A19" s="230" t="s">
        <v>146</v>
      </c>
      <c r="B19" s="231"/>
      <c r="C19" s="231"/>
      <c r="D19" s="670" t="str">
        <f>IF(N_HankkeenNimi&lt;&gt;0,N_HankkeenNimi,"")</f>
        <v/>
      </c>
      <c r="E19" s="671"/>
      <c r="F19" s="671"/>
      <c r="G19" s="671"/>
      <c r="H19" s="671"/>
      <c r="I19" s="672"/>
      <c r="J19" s="232"/>
    </row>
    <row r="20" spans="1:10" x14ac:dyDescent="0.2">
      <c r="A20" s="106"/>
      <c r="B20" s="15"/>
      <c r="C20" s="15"/>
      <c r="D20" s="15"/>
      <c r="E20" s="15"/>
      <c r="F20" s="15"/>
      <c r="G20" s="15"/>
      <c r="H20" s="15"/>
      <c r="I20" s="15"/>
      <c r="J20" s="16"/>
    </row>
    <row r="21" spans="1:10" x14ac:dyDescent="0.2">
      <c r="A21" s="116"/>
      <c r="B21" s="15"/>
      <c r="C21" s="15"/>
      <c r="D21" s="15"/>
      <c r="E21" s="15"/>
      <c r="F21" s="15"/>
      <c r="G21" s="15"/>
      <c r="H21" s="15"/>
      <c r="I21" s="15"/>
      <c r="J21" s="16"/>
    </row>
    <row r="22" spans="1:10" ht="30.75" customHeight="1" x14ac:dyDescent="0.2">
      <c r="A22" s="116" t="s">
        <v>137</v>
      </c>
      <c r="B22" s="15"/>
      <c r="C22" s="559"/>
      <c r="D22" s="563"/>
      <c r="E22" s="564"/>
      <c r="F22" s="123"/>
      <c r="G22" s="123" t="s">
        <v>140</v>
      </c>
      <c r="H22" s="673"/>
      <c r="I22" s="674"/>
      <c r="J22" s="16"/>
    </row>
    <row r="23" spans="1:10" x14ac:dyDescent="0.2">
      <c r="A23" s="106"/>
      <c r="B23" s="15"/>
      <c r="C23" s="15"/>
      <c r="D23" s="15"/>
      <c r="E23" s="15"/>
      <c r="F23" s="15"/>
      <c r="G23" s="15"/>
      <c r="H23" s="15"/>
      <c r="I23" s="15"/>
      <c r="J23" s="16"/>
    </row>
    <row r="24" spans="1:10" ht="30" customHeight="1" x14ac:dyDescent="0.2">
      <c r="A24" s="116" t="s">
        <v>136</v>
      </c>
      <c r="B24" s="18"/>
      <c r="C24" s="559"/>
      <c r="D24" s="563"/>
      <c r="E24" s="563"/>
      <c r="F24" s="563"/>
      <c r="G24" s="563"/>
      <c r="H24" s="563"/>
      <c r="I24" s="564"/>
      <c r="J24" s="16"/>
    </row>
    <row r="25" spans="1:10" x14ac:dyDescent="0.2">
      <c r="A25" s="116"/>
      <c r="B25" s="18"/>
      <c r="C25" s="18"/>
      <c r="D25" s="18"/>
      <c r="E25" s="18"/>
      <c r="F25" s="15"/>
      <c r="G25" s="15"/>
      <c r="H25" s="15"/>
      <c r="I25" s="15"/>
      <c r="J25" s="16"/>
    </row>
    <row r="26" spans="1:10" x14ac:dyDescent="0.2">
      <c r="A26" s="116"/>
      <c r="B26" s="18"/>
      <c r="C26" s="18"/>
      <c r="D26" s="18"/>
      <c r="E26" s="18"/>
      <c r="F26" s="15"/>
      <c r="G26" s="15"/>
      <c r="H26" s="15"/>
      <c r="I26" s="15"/>
      <c r="J26" s="16"/>
    </row>
    <row r="27" spans="1:10" ht="30" customHeight="1" x14ac:dyDescent="0.2">
      <c r="A27" s="116" t="s">
        <v>138</v>
      </c>
      <c r="B27" s="18"/>
      <c r="C27" s="559"/>
      <c r="D27" s="563"/>
      <c r="E27" s="563"/>
      <c r="F27" s="563"/>
      <c r="G27" s="563"/>
      <c r="H27" s="563"/>
      <c r="I27" s="564"/>
      <c r="J27" s="16"/>
    </row>
    <row r="28" spans="1:10" ht="26.25" customHeight="1" x14ac:dyDescent="0.2">
      <c r="A28" s="116"/>
      <c r="B28" s="18"/>
      <c r="C28" s="18"/>
      <c r="D28" s="18"/>
      <c r="E28" s="18"/>
      <c r="F28" s="15"/>
      <c r="G28" s="15"/>
      <c r="H28" s="15"/>
      <c r="I28" s="15"/>
      <c r="J28" s="16"/>
    </row>
    <row r="29" spans="1:10" x14ac:dyDescent="0.2">
      <c r="A29" s="116" t="s">
        <v>144</v>
      </c>
      <c r="B29" s="18"/>
      <c r="C29" s="18"/>
      <c r="D29" s="18"/>
      <c r="E29" s="18"/>
      <c r="F29" s="15"/>
      <c r="G29" s="15"/>
      <c r="H29" s="15"/>
      <c r="I29" s="15"/>
      <c r="J29" s="16"/>
    </row>
    <row r="30" spans="1:10" ht="30" customHeight="1" x14ac:dyDescent="0.2">
      <c r="A30" s="116"/>
      <c r="B30" s="18"/>
      <c r="C30" s="559"/>
      <c r="D30" s="563"/>
      <c r="E30" s="563"/>
      <c r="F30" s="563"/>
      <c r="G30" s="563"/>
      <c r="H30" s="563"/>
      <c r="I30" s="564"/>
      <c r="J30" s="16"/>
    </row>
    <row r="31" spans="1:10" ht="27" customHeight="1" x14ac:dyDescent="0.2">
      <c r="A31" s="116"/>
      <c r="B31" s="18"/>
      <c r="C31" s="18"/>
      <c r="D31" s="18"/>
      <c r="E31" s="18"/>
      <c r="F31" s="15"/>
      <c r="G31" s="15"/>
      <c r="H31" s="15"/>
      <c r="I31" s="15"/>
      <c r="J31" s="16"/>
    </row>
    <row r="32" spans="1:10" x14ac:dyDescent="0.2">
      <c r="A32" s="106"/>
      <c r="B32" s="15"/>
      <c r="C32" s="15"/>
      <c r="D32" s="15"/>
      <c r="E32" s="15"/>
      <c r="F32" s="15"/>
      <c r="G32" s="15"/>
      <c r="H32" s="15"/>
      <c r="I32" s="15"/>
      <c r="J32" s="16"/>
    </row>
    <row r="33" spans="1:10" ht="30" customHeight="1" x14ac:dyDescent="0.2">
      <c r="A33" s="116" t="s">
        <v>136</v>
      </c>
      <c r="B33" s="18"/>
      <c r="C33" s="559"/>
      <c r="D33" s="563"/>
      <c r="E33" s="563"/>
      <c r="F33" s="563"/>
      <c r="G33" s="563"/>
      <c r="H33" s="563"/>
      <c r="I33" s="564"/>
      <c r="J33" s="16"/>
    </row>
    <row r="34" spans="1:10" x14ac:dyDescent="0.2">
      <c r="A34" s="116"/>
      <c r="B34" s="18"/>
      <c r="C34" s="18"/>
      <c r="D34" s="18"/>
      <c r="E34" s="18"/>
      <c r="F34" s="15"/>
      <c r="G34" s="15"/>
      <c r="H34" s="15"/>
      <c r="I34" s="15"/>
      <c r="J34" s="16"/>
    </row>
    <row r="35" spans="1:10" x14ac:dyDescent="0.2">
      <c r="A35" s="116"/>
      <c r="B35" s="18"/>
      <c r="C35" s="18"/>
      <c r="D35" s="18"/>
      <c r="E35" s="18"/>
      <c r="F35" s="15"/>
      <c r="G35" s="15"/>
      <c r="H35" s="15"/>
      <c r="I35" s="15"/>
      <c r="J35" s="16"/>
    </row>
    <row r="36" spans="1:10" ht="30" customHeight="1" x14ac:dyDescent="0.2">
      <c r="A36" s="116" t="s">
        <v>138</v>
      </c>
      <c r="B36" s="18"/>
      <c r="C36" s="559"/>
      <c r="D36" s="563"/>
      <c r="E36" s="563"/>
      <c r="F36" s="563"/>
      <c r="G36" s="563"/>
      <c r="H36" s="563"/>
      <c r="I36" s="564"/>
      <c r="J36" s="16"/>
    </row>
    <row r="37" spans="1:10" ht="25.5" customHeight="1" x14ac:dyDescent="0.2">
      <c r="A37" s="116"/>
      <c r="B37" s="18"/>
      <c r="C37" s="18"/>
      <c r="D37" s="18"/>
      <c r="E37" s="18"/>
      <c r="F37" s="15"/>
      <c r="G37" s="15"/>
      <c r="H37" s="15"/>
      <c r="I37" s="15"/>
      <c r="J37" s="16"/>
    </row>
    <row r="38" spans="1:10" x14ac:dyDescent="0.2">
      <c r="A38" s="116" t="s">
        <v>144</v>
      </c>
      <c r="B38" s="18"/>
      <c r="C38" s="18"/>
      <c r="D38" s="18"/>
      <c r="E38" s="18"/>
      <c r="F38" s="15"/>
      <c r="G38" s="15"/>
      <c r="H38" s="15"/>
      <c r="I38" s="15"/>
      <c r="J38" s="16"/>
    </row>
    <row r="39" spans="1:10" ht="30" customHeight="1" x14ac:dyDescent="0.2">
      <c r="A39" s="116"/>
      <c r="B39" s="18"/>
      <c r="C39" s="559"/>
      <c r="D39" s="563"/>
      <c r="E39" s="563"/>
      <c r="F39" s="563"/>
      <c r="G39" s="563"/>
      <c r="H39" s="563"/>
      <c r="I39" s="564"/>
      <c r="J39" s="16"/>
    </row>
    <row r="40" spans="1:10" x14ac:dyDescent="0.2">
      <c r="A40" s="133"/>
      <c r="B40" s="21"/>
      <c r="C40" s="21"/>
      <c r="D40" s="21"/>
      <c r="E40" s="21"/>
      <c r="F40" s="237"/>
      <c r="G40" s="237"/>
      <c r="H40" s="237"/>
      <c r="I40" s="237"/>
      <c r="J40" s="110"/>
    </row>
  </sheetData>
  <sheetProtection password="EE35" sheet="1" objects="1" scenarios="1" selectLockedCells="1"/>
  <mergeCells count="13">
    <mergeCell ref="H1:J1"/>
    <mergeCell ref="C36:I36"/>
    <mergeCell ref="C39:I39"/>
    <mergeCell ref="N2:P2"/>
    <mergeCell ref="C24:I24"/>
    <mergeCell ref="C27:I27"/>
    <mergeCell ref="C30:I30"/>
    <mergeCell ref="C33:I33"/>
    <mergeCell ref="C22:E22"/>
    <mergeCell ref="A10:J10"/>
    <mergeCell ref="D17:I17"/>
    <mergeCell ref="D19:I19"/>
    <mergeCell ref="H22:I22"/>
  </mergeCells>
  <hyperlinks>
    <hyperlink ref="N2:P2" location="'Aloita tästä'!A1" display="PALAA TÄSTÄ KANSISIVULLE"/>
  </hyperlinks>
  <pageMargins left="0.39370078740157483" right="0.70866141732283472" top="0.39370078740157483" bottom="0.78740157480314965" header="0.31496062992125984" footer="0.31496062992125984"/>
  <pageSetup paperSize="9" scale="93" orientation="portrait" verticalDpi="0" r:id="rId1"/>
  <drawing r:id="rId2"/>
  <legacyDrawing r:id="rId3"/>
  <mc:AlternateContent xmlns:mc="http://schemas.openxmlformats.org/markup-compatibility/2006">
    <mc:Choice Requires="x14">
      <controls>
        <mc:AlternateContent xmlns:mc="http://schemas.openxmlformats.org/markup-compatibility/2006">
          <mc:Choice Requires="x14">
            <control shapeId="15364" r:id="rId4" name="Check Box 4">
              <controlPr defaultSize="0" autoFill="0" autoLine="0" autoPict="0">
                <anchor moveWithCells="1">
                  <from>
                    <xdr:col>0</xdr:col>
                    <xdr:colOff>152400</xdr:colOff>
                    <xdr:row>12</xdr:row>
                    <xdr:rowOff>95250</xdr:rowOff>
                  </from>
                  <to>
                    <xdr:col>0</xdr:col>
                    <xdr:colOff>457200</xdr:colOff>
                    <xdr:row>13</xdr:row>
                    <xdr:rowOff>142875</xdr:rowOff>
                  </to>
                </anchor>
              </controlPr>
            </control>
          </mc:Choice>
        </mc:AlternateContent>
        <mc:AlternateContent xmlns:mc="http://schemas.openxmlformats.org/markup-compatibility/2006">
          <mc:Choice Requires="x14">
            <control shapeId="15371" r:id="rId5" name="Check Box 11">
              <controlPr defaultSize="0" autoFill="0" autoLine="0" autoPict="0">
                <anchor moveWithCells="1">
                  <from>
                    <xdr:col>0</xdr:col>
                    <xdr:colOff>142875</xdr:colOff>
                    <xdr:row>11</xdr:row>
                    <xdr:rowOff>0</xdr:rowOff>
                  </from>
                  <to>
                    <xdr:col>0</xdr:col>
                    <xdr:colOff>447675</xdr:colOff>
                    <xdr:row>12</xdr:row>
                    <xdr:rowOff>47625</xdr:rowOff>
                  </to>
                </anchor>
              </controlPr>
            </control>
          </mc:Choice>
        </mc:AlternateContent>
      </controls>
    </mc:Choice>
  </mc:AlternateConten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pageSetUpPr fitToPage="1"/>
  </sheetPr>
  <dimension ref="A1:U28"/>
  <sheetViews>
    <sheetView showGridLines="0" zoomScaleNormal="100" workbookViewId="0">
      <selection activeCell="P33" sqref="P33"/>
    </sheetView>
  </sheetViews>
  <sheetFormatPr defaultRowHeight="12.75" x14ac:dyDescent="0.2"/>
  <cols>
    <col min="1" max="1" width="27" customWidth="1"/>
    <col min="3" max="3" width="4.85546875" customWidth="1"/>
    <col min="4" max="4" width="9.140625" customWidth="1"/>
    <col min="6" max="7" width="9.140625" customWidth="1"/>
    <col min="9" max="9" width="9.140625" customWidth="1"/>
    <col min="10" max="10" width="10.28515625" customWidth="1"/>
    <col min="11" max="11" width="2" customWidth="1"/>
    <col min="19" max="19" width="9.7109375" customWidth="1"/>
    <col min="257" max="257" width="27" customWidth="1"/>
    <col min="259" max="259" width="4.85546875" customWidth="1"/>
    <col min="266" max="266" width="10.28515625" customWidth="1"/>
    <col min="267" max="267" width="2" customWidth="1"/>
    <col min="275" max="275" width="9.7109375" customWidth="1"/>
    <col min="513" max="513" width="27" customWidth="1"/>
    <col min="515" max="515" width="4.85546875" customWidth="1"/>
    <col min="522" max="522" width="10.28515625" customWidth="1"/>
    <col min="523" max="523" width="2" customWidth="1"/>
    <col min="531" max="531" width="9.7109375" customWidth="1"/>
    <col min="769" max="769" width="27" customWidth="1"/>
    <col min="771" max="771" width="4.85546875" customWidth="1"/>
    <col min="778" max="778" width="10.28515625" customWidth="1"/>
    <col min="779" max="779" width="2" customWidth="1"/>
    <col min="787" max="787" width="9.7109375" customWidth="1"/>
    <col min="1025" max="1025" width="27" customWidth="1"/>
    <col min="1027" max="1027" width="4.85546875" customWidth="1"/>
    <col min="1034" max="1034" width="10.28515625" customWidth="1"/>
    <col min="1035" max="1035" width="2" customWidth="1"/>
    <col min="1043" max="1043" width="9.7109375" customWidth="1"/>
    <col min="1281" max="1281" width="27" customWidth="1"/>
    <col min="1283" max="1283" width="4.85546875" customWidth="1"/>
    <col min="1290" max="1290" width="10.28515625" customWidth="1"/>
    <col min="1291" max="1291" width="2" customWidth="1"/>
    <col min="1299" max="1299" width="9.7109375" customWidth="1"/>
    <col min="1537" max="1537" width="27" customWidth="1"/>
    <col min="1539" max="1539" width="4.85546875" customWidth="1"/>
    <col min="1546" max="1546" width="10.28515625" customWidth="1"/>
    <col min="1547" max="1547" width="2" customWidth="1"/>
    <col min="1555" max="1555" width="9.7109375" customWidth="1"/>
    <col min="1793" max="1793" width="27" customWidth="1"/>
    <col min="1795" max="1795" width="4.85546875" customWidth="1"/>
    <col min="1802" max="1802" width="10.28515625" customWidth="1"/>
    <col min="1803" max="1803" width="2" customWidth="1"/>
    <col min="1811" max="1811" width="9.7109375" customWidth="1"/>
    <col min="2049" max="2049" width="27" customWidth="1"/>
    <col min="2051" max="2051" width="4.85546875" customWidth="1"/>
    <col min="2058" max="2058" width="10.28515625" customWidth="1"/>
    <col min="2059" max="2059" width="2" customWidth="1"/>
    <col min="2067" max="2067" width="9.7109375" customWidth="1"/>
    <col min="2305" max="2305" width="27" customWidth="1"/>
    <col min="2307" max="2307" width="4.85546875" customWidth="1"/>
    <col min="2314" max="2314" width="10.28515625" customWidth="1"/>
    <col min="2315" max="2315" width="2" customWidth="1"/>
    <col min="2323" max="2323" width="9.7109375" customWidth="1"/>
    <col min="2561" max="2561" width="27" customWidth="1"/>
    <col min="2563" max="2563" width="4.85546875" customWidth="1"/>
    <col min="2570" max="2570" width="10.28515625" customWidth="1"/>
    <col min="2571" max="2571" width="2" customWidth="1"/>
    <col min="2579" max="2579" width="9.7109375" customWidth="1"/>
    <col min="2817" max="2817" width="27" customWidth="1"/>
    <col min="2819" max="2819" width="4.85546875" customWidth="1"/>
    <col min="2826" max="2826" width="10.28515625" customWidth="1"/>
    <col min="2827" max="2827" width="2" customWidth="1"/>
    <col min="2835" max="2835" width="9.7109375" customWidth="1"/>
    <col min="3073" max="3073" width="27" customWidth="1"/>
    <col min="3075" max="3075" width="4.85546875" customWidth="1"/>
    <col min="3082" max="3082" width="10.28515625" customWidth="1"/>
    <col min="3083" max="3083" width="2" customWidth="1"/>
    <col min="3091" max="3091" width="9.7109375" customWidth="1"/>
    <col min="3329" max="3329" width="27" customWidth="1"/>
    <col min="3331" max="3331" width="4.85546875" customWidth="1"/>
    <col min="3338" max="3338" width="10.28515625" customWidth="1"/>
    <col min="3339" max="3339" width="2" customWidth="1"/>
    <col min="3347" max="3347" width="9.7109375" customWidth="1"/>
    <col min="3585" max="3585" width="27" customWidth="1"/>
    <col min="3587" max="3587" width="4.85546875" customWidth="1"/>
    <col min="3594" max="3594" width="10.28515625" customWidth="1"/>
    <col min="3595" max="3595" width="2" customWidth="1"/>
    <col min="3603" max="3603" width="9.7109375" customWidth="1"/>
    <col min="3841" max="3841" width="27" customWidth="1"/>
    <col min="3843" max="3843" width="4.85546875" customWidth="1"/>
    <col min="3850" max="3850" width="10.28515625" customWidth="1"/>
    <col min="3851" max="3851" width="2" customWidth="1"/>
    <col min="3859" max="3859" width="9.7109375" customWidth="1"/>
    <col min="4097" max="4097" width="27" customWidth="1"/>
    <col min="4099" max="4099" width="4.85546875" customWidth="1"/>
    <col min="4106" max="4106" width="10.28515625" customWidth="1"/>
    <col min="4107" max="4107" width="2" customWidth="1"/>
    <col min="4115" max="4115" width="9.7109375" customWidth="1"/>
    <col min="4353" max="4353" width="27" customWidth="1"/>
    <col min="4355" max="4355" width="4.85546875" customWidth="1"/>
    <col min="4362" max="4362" width="10.28515625" customWidth="1"/>
    <col min="4363" max="4363" width="2" customWidth="1"/>
    <col min="4371" max="4371" width="9.7109375" customWidth="1"/>
    <col min="4609" max="4609" width="27" customWidth="1"/>
    <col min="4611" max="4611" width="4.85546875" customWidth="1"/>
    <col min="4618" max="4618" width="10.28515625" customWidth="1"/>
    <col min="4619" max="4619" width="2" customWidth="1"/>
    <col min="4627" max="4627" width="9.7109375" customWidth="1"/>
    <col min="4865" max="4865" width="27" customWidth="1"/>
    <col min="4867" max="4867" width="4.85546875" customWidth="1"/>
    <col min="4874" max="4874" width="10.28515625" customWidth="1"/>
    <col min="4875" max="4875" width="2" customWidth="1"/>
    <col min="4883" max="4883" width="9.7109375" customWidth="1"/>
    <col min="5121" max="5121" width="27" customWidth="1"/>
    <col min="5123" max="5123" width="4.85546875" customWidth="1"/>
    <col min="5130" max="5130" width="10.28515625" customWidth="1"/>
    <col min="5131" max="5131" width="2" customWidth="1"/>
    <col min="5139" max="5139" width="9.7109375" customWidth="1"/>
    <col min="5377" max="5377" width="27" customWidth="1"/>
    <col min="5379" max="5379" width="4.85546875" customWidth="1"/>
    <col min="5386" max="5386" width="10.28515625" customWidth="1"/>
    <col min="5387" max="5387" width="2" customWidth="1"/>
    <col min="5395" max="5395" width="9.7109375" customWidth="1"/>
    <col min="5633" max="5633" width="27" customWidth="1"/>
    <col min="5635" max="5635" width="4.85546875" customWidth="1"/>
    <col min="5642" max="5642" width="10.28515625" customWidth="1"/>
    <col min="5643" max="5643" width="2" customWidth="1"/>
    <col min="5651" max="5651" width="9.7109375" customWidth="1"/>
    <col min="5889" max="5889" width="27" customWidth="1"/>
    <col min="5891" max="5891" width="4.85546875" customWidth="1"/>
    <col min="5898" max="5898" width="10.28515625" customWidth="1"/>
    <col min="5899" max="5899" width="2" customWidth="1"/>
    <col min="5907" max="5907" width="9.7109375" customWidth="1"/>
    <col min="6145" max="6145" width="27" customWidth="1"/>
    <col min="6147" max="6147" width="4.85546875" customWidth="1"/>
    <col min="6154" max="6154" width="10.28515625" customWidth="1"/>
    <col min="6155" max="6155" width="2" customWidth="1"/>
    <col min="6163" max="6163" width="9.7109375" customWidth="1"/>
    <col min="6401" max="6401" width="27" customWidth="1"/>
    <col min="6403" max="6403" width="4.85546875" customWidth="1"/>
    <col min="6410" max="6410" width="10.28515625" customWidth="1"/>
    <col min="6411" max="6411" width="2" customWidth="1"/>
    <col min="6419" max="6419" width="9.7109375" customWidth="1"/>
    <col min="6657" max="6657" width="27" customWidth="1"/>
    <col min="6659" max="6659" width="4.85546875" customWidth="1"/>
    <col min="6666" max="6666" width="10.28515625" customWidth="1"/>
    <col min="6667" max="6667" width="2" customWidth="1"/>
    <col min="6675" max="6675" width="9.7109375" customWidth="1"/>
    <col min="6913" max="6913" width="27" customWidth="1"/>
    <col min="6915" max="6915" width="4.85546875" customWidth="1"/>
    <col min="6922" max="6922" width="10.28515625" customWidth="1"/>
    <col min="6923" max="6923" width="2" customWidth="1"/>
    <col min="6931" max="6931" width="9.7109375" customWidth="1"/>
    <col min="7169" max="7169" width="27" customWidth="1"/>
    <col min="7171" max="7171" width="4.85546875" customWidth="1"/>
    <col min="7178" max="7178" width="10.28515625" customWidth="1"/>
    <col min="7179" max="7179" width="2" customWidth="1"/>
    <col min="7187" max="7187" width="9.7109375" customWidth="1"/>
    <col min="7425" max="7425" width="27" customWidth="1"/>
    <col min="7427" max="7427" width="4.85546875" customWidth="1"/>
    <col min="7434" max="7434" width="10.28515625" customWidth="1"/>
    <col min="7435" max="7435" width="2" customWidth="1"/>
    <col min="7443" max="7443" width="9.7109375" customWidth="1"/>
    <col min="7681" max="7681" width="27" customWidth="1"/>
    <col min="7683" max="7683" width="4.85546875" customWidth="1"/>
    <col min="7690" max="7690" width="10.28515625" customWidth="1"/>
    <col min="7691" max="7691" width="2" customWidth="1"/>
    <col min="7699" max="7699" width="9.7109375" customWidth="1"/>
    <col min="7937" max="7937" width="27" customWidth="1"/>
    <col min="7939" max="7939" width="4.85546875" customWidth="1"/>
    <col min="7946" max="7946" width="10.28515625" customWidth="1"/>
    <col min="7947" max="7947" width="2" customWidth="1"/>
    <col min="7955" max="7955" width="9.7109375" customWidth="1"/>
    <col min="8193" max="8193" width="27" customWidth="1"/>
    <col min="8195" max="8195" width="4.85546875" customWidth="1"/>
    <col min="8202" max="8202" width="10.28515625" customWidth="1"/>
    <col min="8203" max="8203" width="2" customWidth="1"/>
    <col min="8211" max="8211" width="9.7109375" customWidth="1"/>
    <col min="8449" max="8449" width="27" customWidth="1"/>
    <col min="8451" max="8451" width="4.85546875" customWidth="1"/>
    <col min="8458" max="8458" width="10.28515625" customWidth="1"/>
    <col min="8459" max="8459" width="2" customWidth="1"/>
    <col min="8467" max="8467" width="9.7109375" customWidth="1"/>
    <col min="8705" max="8705" width="27" customWidth="1"/>
    <col min="8707" max="8707" width="4.85546875" customWidth="1"/>
    <col min="8714" max="8714" width="10.28515625" customWidth="1"/>
    <col min="8715" max="8715" width="2" customWidth="1"/>
    <col min="8723" max="8723" width="9.7109375" customWidth="1"/>
    <col min="8961" max="8961" width="27" customWidth="1"/>
    <col min="8963" max="8963" width="4.85546875" customWidth="1"/>
    <col min="8970" max="8970" width="10.28515625" customWidth="1"/>
    <col min="8971" max="8971" width="2" customWidth="1"/>
    <col min="8979" max="8979" width="9.7109375" customWidth="1"/>
    <col min="9217" max="9217" width="27" customWidth="1"/>
    <col min="9219" max="9219" width="4.85546875" customWidth="1"/>
    <col min="9226" max="9226" width="10.28515625" customWidth="1"/>
    <col min="9227" max="9227" width="2" customWidth="1"/>
    <col min="9235" max="9235" width="9.7109375" customWidth="1"/>
    <col min="9473" max="9473" width="27" customWidth="1"/>
    <col min="9475" max="9475" width="4.85546875" customWidth="1"/>
    <col min="9482" max="9482" width="10.28515625" customWidth="1"/>
    <col min="9483" max="9483" width="2" customWidth="1"/>
    <col min="9491" max="9491" width="9.7109375" customWidth="1"/>
    <col min="9729" max="9729" width="27" customWidth="1"/>
    <col min="9731" max="9731" width="4.85546875" customWidth="1"/>
    <col min="9738" max="9738" width="10.28515625" customWidth="1"/>
    <col min="9739" max="9739" width="2" customWidth="1"/>
    <col min="9747" max="9747" width="9.7109375" customWidth="1"/>
    <col min="9985" max="9985" width="27" customWidth="1"/>
    <col min="9987" max="9987" width="4.85546875" customWidth="1"/>
    <col min="9994" max="9994" width="10.28515625" customWidth="1"/>
    <col min="9995" max="9995" width="2" customWidth="1"/>
    <col min="10003" max="10003" width="9.7109375" customWidth="1"/>
    <col min="10241" max="10241" width="27" customWidth="1"/>
    <col min="10243" max="10243" width="4.85546875" customWidth="1"/>
    <col min="10250" max="10250" width="10.28515625" customWidth="1"/>
    <col min="10251" max="10251" width="2" customWidth="1"/>
    <col min="10259" max="10259" width="9.7109375" customWidth="1"/>
    <col min="10497" max="10497" width="27" customWidth="1"/>
    <col min="10499" max="10499" width="4.85546875" customWidth="1"/>
    <col min="10506" max="10506" width="10.28515625" customWidth="1"/>
    <col min="10507" max="10507" width="2" customWidth="1"/>
    <col min="10515" max="10515" width="9.7109375" customWidth="1"/>
    <col min="10753" max="10753" width="27" customWidth="1"/>
    <col min="10755" max="10755" width="4.85546875" customWidth="1"/>
    <col min="10762" max="10762" width="10.28515625" customWidth="1"/>
    <col min="10763" max="10763" width="2" customWidth="1"/>
    <col min="10771" max="10771" width="9.7109375" customWidth="1"/>
    <col min="11009" max="11009" width="27" customWidth="1"/>
    <col min="11011" max="11011" width="4.85546875" customWidth="1"/>
    <col min="11018" max="11018" width="10.28515625" customWidth="1"/>
    <col min="11019" max="11019" width="2" customWidth="1"/>
    <col min="11027" max="11027" width="9.7109375" customWidth="1"/>
    <col min="11265" max="11265" width="27" customWidth="1"/>
    <col min="11267" max="11267" width="4.85546875" customWidth="1"/>
    <col min="11274" max="11274" width="10.28515625" customWidth="1"/>
    <col min="11275" max="11275" width="2" customWidth="1"/>
    <col min="11283" max="11283" width="9.7109375" customWidth="1"/>
    <col min="11521" max="11521" width="27" customWidth="1"/>
    <col min="11523" max="11523" width="4.85546875" customWidth="1"/>
    <col min="11530" max="11530" width="10.28515625" customWidth="1"/>
    <col min="11531" max="11531" width="2" customWidth="1"/>
    <col min="11539" max="11539" width="9.7109375" customWidth="1"/>
    <col min="11777" max="11777" width="27" customWidth="1"/>
    <col min="11779" max="11779" width="4.85546875" customWidth="1"/>
    <col min="11786" max="11786" width="10.28515625" customWidth="1"/>
    <col min="11787" max="11787" width="2" customWidth="1"/>
    <col min="11795" max="11795" width="9.7109375" customWidth="1"/>
    <col min="12033" max="12033" width="27" customWidth="1"/>
    <col min="12035" max="12035" width="4.85546875" customWidth="1"/>
    <col min="12042" max="12042" width="10.28515625" customWidth="1"/>
    <col min="12043" max="12043" width="2" customWidth="1"/>
    <col min="12051" max="12051" width="9.7109375" customWidth="1"/>
    <col min="12289" max="12289" width="27" customWidth="1"/>
    <col min="12291" max="12291" width="4.85546875" customWidth="1"/>
    <col min="12298" max="12298" width="10.28515625" customWidth="1"/>
    <col min="12299" max="12299" width="2" customWidth="1"/>
    <col min="12307" max="12307" width="9.7109375" customWidth="1"/>
    <col min="12545" max="12545" width="27" customWidth="1"/>
    <col min="12547" max="12547" width="4.85546875" customWidth="1"/>
    <col min="12554" max="12554" width="10.28515625" customWidth="1"/>
    <col min="12555" max="12555" width="2" customWidth="1"/>
    <col min="12563" max="12563" width="9.7109375" customWidth="1"/>
    <col min="12801" max="12801" width="27" customWidth="1"/>
    <col min="12803" max="12803" width="4.85546875" customWidth="1"/>
    <col min="12810" max="12810" width="10.28515625" customWidth="1"/>
    <col min="12811" max="12811" width="2" customWidth="1"/>
    <col min="12819" max="12819" width="9.7109375" customWidth="1"/>
    <col min="13057" max="13057" width="27" customWidth="1"/>
    <col min="13059" max="13059" width="4.85546875" customWidth="1"/>
    <col min="13066" max="13066" width="10.28515625" customWidth="1"/>
    <col min="13067" max="13067" width="2" customWidth="1"/>
    <col min="13075" max="13075" width="9.7109375" customWidth="1"/>
    <col min="13313" max="13313" width="27" customWidth="1"/>
    <col min="13315" max="13315" width="4.85546875" customWidth="1"/>
    <col min="13322" max="13322" width="10.28515625" customWidth="1"/>
    <col min="13323" max="13323" width="2" customWidth="1"/>
    <col min="13331" max="13331" width="9.7109375" customWidth="1"/>
    <col min="13569" max="13569" width="27" customWidth="1"/>
    <col min="13571" max="13571" width="4.85546875" customWidth="1"/>
    <col min="13578" max="13578" width="10.28515625" customWidth="1"/>
    <col min="13579" max="13579" width="2" customWidth="1"/>
    <col min="13587" max="13587" width="9.7109375" customWidth="1"/>
    <col min="13825" max="13825" width="27" customWidth="1"/>
    <col min="13827" max="13827" width="4.85546875" customWidth="1"/>
    <col min="13834" max="13834" width="10.28515625" customWidth="1"/>
    <col min="13835" max="13835" width="2" customWidth="1"/>
    <col min="13843" max="13843" width="9.7109375" customWidth="1"/>
    <col min="14081" max="14081" width="27" customWidth="1"/>
    <col min="14083" max="14083" width="4.85546875" customWidth="1"/>
    <col min="14090" max="14090" width="10.28515625" customWidth="1"/>
    <col min="14091" max="14091" width="2" customWidth="1"/>
    <col min="14099" max="14099" width="9.7109375" customWidth="1"/>
    <col min="14337" max="14337" width="27" customWidth="1"/>
    <col min="14339" max="14339" width="4.85546875" customWidth="1"/>
    <col min="14346" max="14346" width="10.28515625" customWidth="1"/>
    <col min="14347" max="14347" width="2" customWidth="1"/>
    <col min="14355" max="14355" width="9.7109375" customWidth="1"/>
    <col min="14593" max="14593" width="27" customWidth="1"/>
    <col min="14595" max="14595" width="4.85546875" customWidth="1"/>
    <col min="14602" max="14602" width="10.28515625" customWidth="1"/>
    <col min="14603" max="14603" width="2" customWidth="1"/>
    <col min="14611" max="14611" width="9.7109375" customWidth="1"/>
    <col min="14849" max="14849" width="27" customWidth="1"/>
    <col min="14851" max="14851" width="4.85546875" customWidth="1"/>
    <col min="14858" max="14858" width="10.28515625" customWidth="1"/>
    <col min="14859" max="14859" width="2" customWidth="1"/>
    <col min="14867" max="14867" width="9.7109375" customWidth="1"/>
    <col min="15105" max="15105" width="27" customWidth="1"/>
    <col min="15107" max="15107" width="4.85546875" customWidth="1"/>
    <col min="15114" max="15114" width="10.28515625" customWidth="1"/>
    <col min="15115" max="15115" width="2" customWidth="1"/>
    <col min="15123" max="15123" width="9.7109375" customWidth="1"/>
    <col min="15361" max="15361" width="27" customWidth="1"/>
    <col min="15363" max="15363" width="4.85546875" customWidth="1"/>
    <col min="15370" max="15370" width="10.28515625" customWidth="1"/>
    <col min="15371" max="15371" width="2" customWidth="1"/>
    <col min="15379" max="15379" width="9.7109375" customWidth="1"/>
    <col min="15617" max="15617" width="27" customWidth="1"/>
    <col min="15619" max="15619" width="4.85546875" customWidth="1"/>
    <col min="15626" max="15626" width="10.28515625" customWidth="1"/>
    <col min="15627" max="15627" width="2" customWidth="1"/>
    <col min="15635" max="15635" width="9.7109375" customWidth="1"/>
    <col min="15873" max="15873" width="27" customWidth="1"/>
    <col min="15875" max="15875" width="4.85546875" customWidth="1"/>
    <col min="15882" max="15882" width="10.28515625" customWidth="1"/>
    <col min="15883" max="15883" width="2" customWidth="1"/>
    <col min="15891" max="15891" width="9.7109375" customWidth="1"/>
    <col min="16129" max="16129" width="27" customWidth="1"/>
    <col min="16131" max="16131" width="4.85546875" customWidth="1"/>
    <col min="16138" max="16138" width="10.28515625" customWidth="1"/>
    <col min="16139" max="16139" width="2" customWidth="1"/>
    <col min="16147" max="16147" width="9.7109375" customWidth="1"/>
  </cols>
  <sheetData>
    <row r="1" spans="1:16" x14ac:dyDescent="0.2">
      <c r="A1" s="190"/>
      <c r="B1" s="43"/>
      <c r="C1" s="43"/>
      <c r="D1" s="43"/>
      <c r="E1" s="43"/>
      <c r="F1" s="43"/>
      <c r="G1" s="43"/>
      <c r="H1" s="533" t="s">
        <v>3</v>
      </c>
      <c r="I1" s="533"/>
      <c r="J1" s="191"/>
    </row>
    <row r="2" spans="1:16" ht="15" customHeight="1" x14ac:dyDescent="0.2">
      <c r="A2" s="44"/>
      <c r="B2" s="1"/>
      <c r="C2" s="1"/>
      <c r="D2" s="1"/>
      <c r="E2" s="1"/>
      <c r="F2" s="1"/>
      <c r="G2" s="1"/>
      <c r="H2" s="535" t="s">
        <v>5</v>
      </c>
      <c r="I2" s="535"/>
      <c r="J2" s="126"/>
    </row>
    <row r="3" spans="1:16" ht="15" customHeight="1" x14ac:dyDescent="0.2">
      <c r="A3" s="44"/>
      <c r="B3" s="1"/>
      <c r="C3" s="1"/>
      <c r="D3" s="1"/>
      <c r="E3" s="1"/>
      <c r="F3" s="1"/>
      <c r="G3" s="1"/>
      <c r="H3" s="1"/>
      <c r="I3" s="188" t="s">
        <v>4</v>
      </c>
      <c r="J3" s="126"/>
      <c r="N3" s="551" t="s">
        <v>307</v>
      </c>
      <c r="O3" s="552"/>
      <c r="P3" s="553"/>
    </row>
    <row r="4" spans="1:16" ht="23.25" customHeight="1" x14ac:dyDescent="0.25">
      <c r="A4" s="536" t="s">
        <v>212</v>
      </c>
      <c r="B4" s="537"/>
      <c r="C4" s="537"/>
      <c r="D4" s="537"/>
      <c r="E4" s="537"/>
      <c r="F4" s="537"/>
      <c r="G4" s="537"/>
      <c r="H4" s="537"/>
      <c r="I4" s="537"/>
      <c r="J4" s="538"/>
    </row>
    <row r="5" spans="1:16" x14ac:dyDescent="0.2">
      <c r="A5" s="675" t="s">
        <v>542</v>
      </c>
      <c r="B5" s="676"/>
      <c r="C5" s="676"/>
      <c r="D5" s="676"/>
      <c r="E5" s="676"/>
      <c r="F5" s="676"/>
      <c r="G5" s="676"/>
      <c r="H5" s="676"/>
      <c r="I5" s="676"/>
      <c r="J5" s="677"/>
    </row>
    <row r="6" spans="1:16" x14ac:dyDescent="0.2">
      <c r="A6" s="44"/>
      <c r="B6" s="45"/>
      <c r="C6" s="542"/>
      <c r="D6" s="542"/>
      <c r="E6" s="93"/>
      <c r="F6" s="94"/>
      <c r="G6" s="46"/>
      <c r="H6" s="45"/>
      <c r="I6" s="45"/>
      <c r="J6" s="47"/>
      <c r="M6" s="6"/>
    </row>
    <row r="7" spans="1:16" x14ac:dyDescent="0.2">
      <c r="A7" s="44"/>
      <c r="B7" s="48"/>
      <c r="C7" s="41"/>
      <c r="D7" s="41"/>
      <c r="E7" s="41"/>
      <c r="F7" s="41"/>
      <c r="G7" s="1"/>
      <c r="H7" s="1"/>
      <c r="I7" s="1"/>
      <c r="J7" s="49"/>
    </row>
    <row r="8" spans="1:16" ht="12.6" customHeight="1" x14ac:dyDescent="0.2">
      <c r="A8" s="50"/>
      <c r="B8" s="2"/>
      <c r="C8" s="52"/>
      <c r="D8" s="52"/>
      <c r="E8" s="3"/>
      <c r="F8" s="52"/>
      <c r="G8" s="52"/>
      <c r="H8" s="52"/>
      <c r="I8" s="52"/>
      <c r="J8" s="51"/>
    </row>
    <row r="9" spans="1:16" ht="13.15" customHeight="1" x14ac:dyDescent="0.2">
      <c r="A9" s="696" t="s">
        <v>213</v>
      </c>
      <c r="B9" s="697"/>
      <c r="C9" s="697"/>
      <c r="D9" s="697"/>
      <c r="E9" s="697"/>
      <c r="F9" s="697"/>
      <c r="G9" s="697"/>
      <c r="H9" s="697"/>
      <c r="I9" s="697"/>
      <c r="J9" s="698"/>
    </row>
    <row r="10" spans="1:16" ht="15" customHeight="1" x14ac:dyDescent="0.2">
      <c r="A10" s="529" t="s">
        <v>213</v>
      </c>
      <c r="B10" s="530"/>
      <c r="C10" s="530"/>
      <c r="D10" s="530"/>
      <c r="E10" s="530"/>
      <c r="F10" s="530"/>
      <c r="G10" s="530"/>
      <c r="H10" s="530"/>
      <c r="I10" s="530"/>
      <c r="J10" s="531"/>
    </row>
    <row r="11" spans="1:16" ht="58.5" customHeight="1" x14ac:dyDescent="0.2">
      <c r="A11" s="693">
        <f>N_HakijanNimi</f>
        <v>0</v>
      </c>
      <c r="B11" s="694"/>
      <c r="C11" s="694"/>
      <c r="D11" s="694"/>
      <c r="E11" s="694"/>
      <c r="F11" s="694"/>
      <c r="G11" s="694"/>
      <c r="H11" s="694"/>
      <c r="I11" s="695"/>
      <c r="J11" s="61"/>
    </row>
    <row r="12" spans="1:16" x14ac:dyDescent="0.2">
      <c r="A12" s="63" t="s">
        <v>13</v>
      </c>
      <c r="B12" s="176"/>
      <c r="C12" s="176"/>
      <c r="D12" s="176"/>
      <c r="E12" s="176"/>
      <c r="F12" s="176"/>
      <c r="G12" s="176"/>
      <c r="H12" s="176"/>
      <c r="I12" s="176"/>
      <c r="J12" s="174"/>
    </row>
    <row r="13" spans="1:16" ht="60.75" customHeight="1" x14ac:dyDescent="0.2">
      <c r="A13" s="693">
        <f>N_HankkeenNimi</f>
        <v>0</v>
      </c>
      <c r="B13" s="694"/>
      <c r="C13" s="694"/>
      <c r="D13" s="694"/>
      <c r="E13" s="694"/>
      <c r="F13" s="694"/>
      <c r="G13" s="694"/>
      <c r="H13" s="694"/>
      <c r="I13" s="695"/>
      <c r="J13" s="174"/>
    </row>
    <row r="14" spans="1:16" x14ac:dyDescent="0.2">
      <c r="A14" s="548" t="s">
        <v>214</v>
      </c>
      <c r="B14" s="549"/>
      <c r="C14" s="549"/>
      <c r="D14" s="549"/>
      <c r="E14" s="549"/>
      <c r="F14" s="549"/>
      <c r="G14" s="549"/>
      <c r="H14" s="549"/>
      <c r="I14" s="549"/>
      <c r="J14" s="550"/>
    </row>
    <row r="15" spans="1:16" ht="15" customHeight="1" x14ac:dyDescent="0.2">
      <c r="A15" s="678"/>
      <c r="B15" s="679"/>
      <c r="C15" s="679"/>
      <c r="D15" s="679"/>
      <c r="E15" s="679"/>
      <c r="F15" s="679"/>
      <c r="G15" s="679"/>
      <c r="H15" s="679"/>
      <c r="I15" s="680"/>
      <c r="J15" s="62"/>
    </row>
    <row r="16" spans="1:16" ht="15" customHeight="1" x14ac:dyDescent="0.2">
      <c r="A16" s="63" t="s">
        <v>215</v>
      </c>
      <c r="B16" s="17"/>
      <c r="C16" s="17"/>
      <c r="D16" s="15"/>
      <c r="E16" s="15"/>
      <c r="F16" s="187"/>
      <c r="G16" s="187"/>
      <c r="H16" s="17"/>
      <c r="I16" s="17"/>
      <c r="J16" s="62"/>
    </row>
    <row r="17" spans="1:21" ht="15" customHeight="1" x14ac:dyDescent="0.2">
      <c r="A17" s="678"/>
      <c r="B17" s="679"/>
      <c r="C17" s="679"/>
      <c r="D17" s="679"/>
      <c r="E17" s="679"/>
      <c r="F17" s="679"/>
      <c r="G17" s="679"/>
      <c r="H17" s="679"/>
      <c r="I17" s="680"/>
      <c r="J17" s="62"/>
    </row>
    <row r="18" spans="1:21" ht="15" customHeight="1" x14ac:dyDescent="0.2">
      <c r="A18" s="63" t="s">
        <v>216</v>
      </c>
      <c r="B18" s="17"/>
      <c r="C18" s="17"/>
      <c r="D18" s="15"/>
      <c r="E18" s="15"/>
      <c r="F18" s="187"/>
      <c r="G18" s="187"/>
      <c r="H18" s="17"/>
      <c r="I18" s="17"/>
      <c r="J18" s="62"/>
    </row>
    <row r="19" spans="1:21" ht="15" customHeight="1" x14ac:dyDescent="0.2">
      <c r="A19" s="678"/>
      <c r="B19" s="679"/>
      <c r="C19" s="679"/>
      <c r="D19" s="679"/>
      <c r="E19" s="679"/>
      <c r="F19" s="679"/>
      <c r="G19" s="679"/>
      <c r="H19" s="679"/>
      <c r="I19" s="680"/>
      <c r="J19" s="62"/>
    </row>
    <row r="20" spans="1:21" ht="15" customHeight="1" x14ac:dyDescent="0.2">
      <c r="A20" s="64"/>
      <c r="B20" s="19"/>
      <c r="C20" s="19"/>
      <c r="D20" s="20"/>
      <c r="E20" s="21"/>
      <c r="F20" s="22"/>
      <c r="G20" s="22"/>
      <c r="H20" s="19"/>
      <c r="I20" s="19"/>
      <c r="J20" s="65"/>
    </row>
    <row r="21" spans="1:21" ht="14.45" customHeight="1" x14ac:dyDescent="0.2">
      <c r="A21" s="66" t="s">
        <v>217</v>
      </c>
      <c r="B21" s="25"/>
      <c r="C21" s="25"/>
      <c r="D21" s="34"/>
      <c r="E21" s="34"/>
      <c r="F21" s="34"/>
      <c r="G21" s="34"/>
      <c r="H21" s="34"/>
      <c r="I21" s="34"/>
      <c r="J21" s="67"/>
    </row>
    <row r="22" spans="1:21" x14ac:dyDescent="0.2">
      <c r="A22" s="189" t="s">
        <v>218</v>
      </c>
      <c r="B22" s="26"/>
      <c r="C22" s="26"/>
      <c r="D22" s="26"/>
      <c r="E22" s="26"/>
      <c r="F22" s="26"/>
      <c r="G22" s="26"/>
      <c r="H22" s="26"/>
      <c r="I22" s="26"/>
      <c r="J22" s="68"/>
    </row>
    <row r="23" spans="1:21" x14ac:dyDescent="0.2">
      <c r="A23" s="681"/>
      <c r="B23" s="682"/>
      <c r="C23" s="682"/>
      <c r="D23" s="682"/>
      <c r="E23" s="682"/>
      <c r="F23" s="682"/>
      <c r="G23" s="682"/>
      <c r="H23" s="682"/>
      <c r="I23" s="683"/>
      <c r="J23" s="69"/>
    </row>
    <row r="24" spans="1:21" x14ac:dyDescent="0.2">
      <c r="A24" s="684"/>
      <c r="B24" s="685"/>
      <c r="C24" s="685"/>
      <c r="D24" s="685"/>
      <c r="E24" s="685"/>
      <c r="F24" s="685"/>
      <c r="G24" s="685"/>
      <c r="H24" s="685"/>
      <c r="I24" s="686"/>
      <c r="J24" s="69"/>
    </row>
    <row r="25" spans="1:21" x14ac:dyDescent="0.2">
      <c r="A25" s="687"/>
      <c r="B25" s="688"/>
      <c r="C25" s="688"/>
      <c r="D25" s="688"/>
      <c r="E25" s="688"/>
      <c r="F25" s="688"/>
      <c r="G25" s="688"/>
      <c r="H25" s="688"/>
      <c r="I25" s="689"/>
      <c r="J25" s="70"/>
    </row>
    <row r="26" spans="1:21" x14ac:dyDescent="0.2">
      <c r="A26" s="189" t="s">
        <v>219</v>
      </c>
      <c r="B26" s="26"/>
      <c r="C26" s="26"/>
      <c r="D26" s="26"/>
      <c r="E26" s="26"/>
      <c r="F26" s="26"/>
      <c r="G26" s="26"/>
      <c r="H26" s="26"/>
      <c r="I26" s="26"/>
      <c r="J26" s="68"/>
      <c r="L26" s="192"/>
      <c r="M26" s="192"/>
      <c r="N26" s="192"/>
      <c r="O26" s="192"/>
      <c r="P26" s="192"/>
      <c r="Q26" s="192"/>
      <c r="R26" s="192"/>
      <c r="S26" s="193"/>
      <c r="T26" s="193"/>
      <c r="U26" s="193"/>
    </row>
    <row r="27" spans="1:21" x14ac:dyDescent="0.2">
      <c r="A27" s="690"/>
      <c r="B27" s="691"/>
      <c r="C27" s="691"/>
      <c r="D27" s="691"/>
      <c r="E27" s="691"/>
      <c r="F27" s="691"/>
      <c r="G27" s="691"/>
      <c r="H27" s="691"/>
      <c r="I27" s="692"/>
      <c r="J27" s="69"/>
      <c r="L27" s="192"/>
      <c r="M27" s="192"/>
      <c r="N27" s="192"/>
      <c r="O27" s="192"/>
      <c r="P27" s="192"/>
      <c r="Q27" s="192"/>
      <c r="R27" s="192"/>
      <c r="S27" s="193"/>
      <c r="T27" s="193"/>
      <c r="U27" s="193"/>
    </row>
    <row r="28" spans="1:21" x14ac:dyDescent="0.2">
      <c r="A28" s="72"/>
      <c r="B28" s="29"/>
      <c r="C28" s="29"/>
      <c r="D28" s="29"/>
      <c r="E28" s="29"/>
      <c r="F28" s="29"/>
      <c r="G28" s="29"/>
      <c r="H28" s="29"/>
      <c r="I28" s="29"/>
      <c r="J28" s="70"/>
      <c r="L28" s="192"/>
      <c r="M28" s="192"/>
      <c r="N28" s="192"/>
      <c r="O28" s="192"/>
      <c r="P28" s="192"/>
      <c r="Q28" s="192"/>
      <c r="R28" s="192"/>
      <c r="S28" s="193"/>
      <c r="T28" s="193"/>
      <c r="U28" s="193"/>
    </row>
  </sheetData>
  <sheetProtection selectLockedCells="1"/>
  <mergeCells count="16">
    <mergeCell ref="N3:P3"/>
    <mergeCell ref="A19:I19"/>
    <mergeCell ref="A23:I25"/>
    <mergeCell ref="A27:I27"/>
    <mergeCell ref="A10:J10"/>
    <mergeCell ref="A11:I11"/>
    <mergeCell ref="A13:I13"/>
    <mergeCell ref="A14:J14"/>
    <mergeCell ref="A15:I15"/>
    <mergeCell ref="A17:I17"/>
    <mergeCell ref="A9:J9"/>
    <mergeCell ref="H1:I1"/>
    <mergeCell ref="H2:I2"/>
    <mergeCell ref="A4:J4"/>
    <mergeCell ref="A5:J5"/>
    <mergeCell ref="C6:D6"/>
  </mergeCells>
  <hyperlinks>
    <hyperlink ref="N3:P3" location="'Aloita tästä'!A1" display="PALAA TÄSTÄ KANSISIVULLE"/>
  </hyperlinks>
  <pageMargins left="0.39370078740157483" right="0.70866141732283472" top="0.39370078740157483" bottom="0.78740157480314965" header="0.31496062992125984" footer="0.31496062992125984"/>
  <pageSetup paperSize="9" scale="86" orientation="portrait" r:id="rId1"/>
  <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pageSetUpPr fitToPage="1"/>
  </sheetPr>
  <dimension ref="A3:AG111"/>
  <sheetViews>
    <sheetView showGridLines="0" topLeftCell="A25" zoomScaleNormal="100" workbookViewId="0">
      <selection activeCell="W65" sqref="W65"/>
    </sheetView>
  </sheetViews>
  <sheetFormatPr defaultRowHeight="12.75" x14ac:dyDescent="0.2"/>
  <cols>
    <col min="1" max="1" width="10.28515625" style="242" customWidth="1"/>
    <col min="2" max="2" width="9.140625" style="242"/>
    <col min="3" max="3" width="4.85546875" style="242" customWidth="1"/>
    <col min="4" max="4" width="9.140625" style="242" customWidth="1"/>
    <col min="5" max="5" width="9.140625" style="242"/>
    <col min="6" max="11" width="9.140625" style="242" customWidth="1"/>
    <col min="12" max="15" width="9.140625" style="242"/>
    <col min="16" max="17" width="9.140625" style="242" customWidth="1"/>
    <col min="18" max="18" width="3.42578125" style="242" customWidth="1"/>
    <col min="19" max="19" width="2" style="242" customWidth="1"/>
    <col min="20" max="27" width="9.140625" style="242"/>
    <col min="28" max="28" width="6.42578125" style="242" customWidth="1"/>
    <col min="29" max="258" width="9.140625" style="242"/>
    <col min="259" max="259" width="10.28515625" style="242" customWidth="1"/>
    <col min="260" max="260" width="9.140625" style="242"/>
    <col min="261" max="261" width="4.85546875" style="242" customWidth="1"/>
    <col min="262" max="273" width="9.140625" style="242"/>
    <col min="274" max="274" width="10.28515625" style="242" customWidth="1"/>
    <col min="275" max="275" width="2" style="242" customWidth="1"/>
    <col min="276" max="283" width="9.140625" style="242"/>
    <col min="284" max="284" width="6.42578125" style="242" customWidth="1"/>
    <col min="285" max="514" width="9.140625" style="242"/>
    <col min="515" max="515" width="10.28515625" style="242" customWidth="1"/>
    <col min="516" max="516" width="9.140625" style="242"/>
    <col min="517" max="517" width="4.85546875" style="242" customWidth="1"/>
    <col min="518" max="529" width="9.140625" style="242"/>
    <col min="530" max="530" width="10.28515625" style="242" customWidth="1"/>
    <col min="531" max="531" width="2" style="242" customWidth="1"/>
    <col min="532" max="539" width="9.140625" style="242"/>
    <col min="540" max="540" width="6.42578125" style="242" customWidth="1"/>
    <col min="541" max="770" width="9.140625" style="242"/>
    <col min="771" max="771" width="10.28515625" style="242" customWidth="1"/>
    <col min="772" max="772" width="9.140625" style="242"/>
    <col min="773" max="773" width="4.85546875" style="242" customWidth="1"/>
    <col min="774" max="785" width="9.140625" style="242"/>
    <col min="786" max="786" width="10.28515625" style="242" customWidth="1"/>
    <col min="787" max="787" width="2" style="242" customWidth="1"/>
    <col min="788" max="795" width="9.140625" style="242"/>
    <col min="796" max="796" width="6.42578125" style="242" customWidth="1"/>
    <col min="797" max="1026" width="9.140625" style="242"/>
    <col min="1027" max="1027" width="10.28515625" style="242" customWidth="1"/>
    <col min="1028" max="1028" width="9.140625" style="242"/>
    <col min="1029" max="1029" width="4.85546875" style="242" customWidth="1"/>
    <col min="1030" max="1041" width="9.140625" style="242"/>
    <col min="1042" max="1042" width="10.28515625" style="242" customWidth="1"/>
    <col min="1043" max="1043" width="2" style="242" customWidth="1"/>
    <col min="1044" max="1051" width="9.140625" style="242"/>
    <col min="1052" max="1052" width="6.42578125" style="242" customWidth="1"/>
    <col min="1053" max="1282" width="9.140625" style="242"/>
    <col min="1283" max="1283" width="10.28515625" style="242" customWidth="1"/>
    <col min="1284" max="1284" width="9.140625" style="242"/>
    <col min="1285" max="1285" width="4.85546875" style="242" customWidth="1"/>
    <col min="1286" max="1297" width="9.140625" style="242"/>
    <col min="1298" max="1298" width="10.28515625" style="242" customWidth="1"/>
    <col min="1299" max="1299" width="2" style="242" customWidth="1"/>
    <col min="1300" max="1307" width="9.140625" style="242"/>
    <col min="1308" max="1308" width="6.42578125" style="242" customWidth="1"/>
    <col min="1309" max="1538" width="9.140625" style="242"/>
    <col min="1539" max="1539" width="10.28515625" style="242" customWidth="1"/>
    <col min="1540" max="1540" width="9.140625" style="242"/>
    <col min="1541" max="1541" width="4.85546875" style="242" customWidth="1"/>
    <col min="1542" max="1553" width="9.140625" style="242"/>
    <col min="1554" max="1554" width="10.28515625" style="242" customWidth="1"/>
    <col min="1555" max="1555" width="2" style="242" customWidth="1"/>
    <col min="1556" max="1563" width="9.140625" style="242"/>
    <col min="1564" max="1564" width="6.42578125" style="242" customWidth="1"/>
    <col min="1565" max="1794" width="9.140625" style="242"/>
    <col min="1795" max="1795" width="10.28515625" style="242" customWidth="1"/>
    <col min="1796" max="1796" width="9.140625" style="242"/>
    <col min="1797" max="1797" width="4.85546875" style="242" customWidth="1"/>
    <col min="1798" max="1809" width="9.140625" style="242"/>
    <col min="1810" max="1810" width="10.28515625" style="242" customWidth="1"/>
    <col min="1811" max="1811" width="2" style="242" customWidth="1"/>
    <col min="1812" max="1819" width="9.140625" style="242"/>
    <col min="1820" max="1820" width="6.42578125" style="242" customWidth="1"/>
    <col min="1821" max="2050" width="9.140625" style="242"/>
    <col min="2051" max="2051" width="10.28515625" style="242" customWidth="1"/>
    <col min="2052" max="2052" width="9.140625" style="242"/>
    <col min="2053" max="2053" width="4.85546875" style="242" customWidth="1"/>
    <col min="2054" max="2065" width="9.140625" style="242"/>
    <col min="2066" max="2066" width="10.28515625" style="242" customWidth="1"/>
    <col min="2067" max="2067" width="2" style="242" customWidth="1"/>
    <col min="2068" max="2075" width="9.140625" style="242"/>
    <col min="2076" max="2076" width="6.42578125" style="242" customWidth="1"/>
    <col min="2077" max="2306" width="9.140625" style="242"/>
    <col min="2307" max="2307" width="10.28515625" style="242" customWidth="1"/>
    <col min="2308" max="2308" width="9.140625" style="242"/>
    <col min="2309" max="2309" width="4.85546875" style="242" customWidth="1"/>
    <col min="2310" max="2321" width="9.140625" style="242"/>
    <col min="2322" max="2322" width="10.28515625" style="242" customWidth="1"/>
    <col min="2323" max="2323" width="2" style="242" customWidth="1"/>
    <col min="2324" max="2331" width="9.140625" style="242"/>
    <col min="2332" max="2332" width="6.42578125" style="242" customWidth="1"/>
    <col min="2333" max="2562" width="9.140625" style="242"/>
    <col min="2563" max="2563" width="10.28515625" style="242" customWidth="1"/>
    <col min="2564" max="2564" width="9.140625" style="242"/>
    <col min="2565" max="2565" width="4.85546875" style="242" customWidth="1"/>
    <col min="2566" max="2577" width="9.140625" style="242"/>
    <col min="2578" max="2578" width="10.28515625" style="242" customWidth="1"/>
    <col min="2579" max="2579" width="2" style="242" customWidth="1"/>
    <col min="2580" max="2587" width="9.140625" style="242"/>
    <col min="2588" max="2588" width="6.42578125" style="242" customWidth="1"/>
    <col min="2589" max="2818" width="9.140625" style="242"/>
    <col min="2819" max="2819" width="10.28515625" style="242" customWidth="1"/>
    <col min="2820" max="2820" width="9.140625" style="242"/>
    <col min="2821" max="2821" width="4.85546875" style="242" customWidth="1"/>
    <col min="2822" max="2833" width="9.140625" style="242"/>
    <col min="2834" max="2834" width="10.28515625" style="242" customWidth="1"/>
    <col min="2835" max="2835" width="2" style="242" customWidth="1"/>
    <col min="2836" max="2843" width="9.140625" style="242"/>
    <col min="2844" max="2844" width="6.42578125" style="242" customWidth="1"/>
    <col min="2845" max="3074" width="9.140625" style="242"/>
    <col min="3075" max="3075" width="10.28515625" style="242" customWidth="1"/>
    <col min="3076" max="3076" width="9.140625" style="242"/>
    <col min="3077" max="3077" width="4.85546875" style="242" customWidth="1"/>
    <col min="3078" max="3089" width="9.140625" style="242"/>
    <col min="3090" max="3090" width="10.28515625" style="242" customWidth="1"/>
    <col min="3091" max="3091" width="2" style="242" customWidth="1"/>
    <col min="3092" max="3099" width="9.140625" style="242"/>
    <col min="3100" max="3100" width="6.42578125" style="242" customWidth="1"/>
    <col min="3101" max="3330" width="9.140625" style="242"/>
    <col min="3331" max="3331" width="10.28515625" style="242" customWidth="1"/>
    <col min="3332" max="3332" width="9.140625" style="242"/>
    <col min="3333" max="3333" width="4.85546875" style="242" customWidth="1"/>
    <col min="3334" max="3345" width="9.140625" style="242"/>
    <col min="3346" max="3346" width="10.28515625" style="242" customWidth="1"/>
    <col min="3347" max="3347" width="2" style="242" customWidth="1"/>
    <col min="3348" max="3355" width="9.140625" style="242"/>
    <col min="3356" max="3356" width="6.42578125" style="242" customWidth="1"/>
    <col min="3357" max="3586" width="9.140625" style="242"/>
    <col min="3587" max="3587" width="10.28515625" style="242" customWidth="1"/>
    <col min="3588" max="3588" width="9.140625" style="242"/>
    <col min="3589" max="3589" width="4.85546875" style="242" customWidth="1"/>
    <col min="3590" max="3601" width="9.140625" style="242"/>
    <col min="3602" max="3602" width="10.28515625" style="242" customWidth="1"/>
    <col min="3603" max="3603" width="2" style="242" customWidth="1"/>
    <col min="3604" max="3611" width="9.140625" style="242"/>
    <col min="3612" max="3612" width="6.42578125" style="242" customWidth="1"/>
    <col min="3613" max="3842" width="9.140625" style="242"/>
    <col min="3843" max="3843" width="10.28515625" style="242" customWidth="1"/>
    <col min="3844" max="3844" width="9.140625" style="242"/>
    <col min="3845" max="3845" width="4.85546875" style="242" customWidth="1"/>
    <col min="3846" max="3857" width="9.140625" style="242"/>
    <col min="3858" max="3858" width="10.28515625" style="242" customWidth="1"/>
    <col min="3859" max="3859" width="2" style="242" customWidth="1"/>
    <col min="3860" max="3867" width="9.140625" style="242"/>
    <col min="3868" max="3868" width="6.42578125" style="242" customWidth="1"/>
    <col min="3869" max="4098" width="9.140625" style="242"/>
    <col min="4099" max="4099" width="10.28515625" style="242" customWidth="1"/>
    <col min="4100" max="4100" width="9.140625" style="242"/>
    <col min="4101" max="4101" width="4.85546875" style="242" customWidth="1"/>
    <col min="4102" max="4113" width="9.140625" style="242"/>
    <col min="4114" max="4114" width="10.28515625" style="242" customWidth="1"/>
    <col min="4115" max="4115" width="2" style="242" customWidth="1"/>
    <col min="4116" max="4123" width="9.140625" style="242"/>
    <col min="4124" max="4124" width="6.42578125" style="242" customWidth="1"/>
    <col min="4125" max="4354" width="9.140625" style="242"/>
    <col min="4355" max="4355" width="10.28515625" style="242" customWidth="1"/>
    <col min="4356" max="4356" width="9.140625" style="242"/>
    <col min="4357" max="4357" width="4.85546875" style="242" customWidth="1"/>
    <col min="4358" max="4369" width="9.140625" style="242"/>
    <col min="4370" max="4370" width="10.28515625" style="242" customWidth="1"/>
    <col min="4371" max="4371" width="2" style="242" customWidth="1"/>
    <col min="4372" max="4379" width="9.140625" style="242"/>
    <col min="4380" max="4380" width="6.42578125" style="242" customWidth="1"/>
    <col min="4381" max="4610" width="9.140625" style="242"/>
    <col min="4611" max="4611" width="10.28515625" style="242" customWidth="1"/>
    <col min="4612" max="4612" width="9.140625" style="242"/>
    <col min="4613" max="4613" width="4.85546875" style="242" customWidth="1"/>
    <col min="4614" max="4625" width="9.140625" style="242"/>
    <col min="4626" max="4626" width="10.28515625" style="242" customWidth="1"/>
    <col min="4627" max="4627" width="2" style="242" customWidth="1"/>
    <col min="4628" max="4635" width="9.140625" style="242"/>
    <col min="4636" max="4636" width="6.42578125" style="242" customWidth="1"/>
    <col min="4637" max="4866" width="9.140625" style="242"/>
    <col min="4867" max="4867" width="10.28515625" style="242" customWidth="1"/>
    <col min="4868" max="4868" width="9.140625" style="242"/>
    <col min="4869" max="4869" width="4.85546875" style="242" customWidth="1"/>
    <col min="4870" max="4881" width="9.140625" style="242"/>
    <col min="4882" max="4882" width="10.28515625" style="242" customWidth="1"/>
    <col min="4883" max="4883" width="2" style="242" customWidth="1"/>
    <col min="4884" max="4891" width="9.140625" style="242"/>
    <col min="4892" max="4892" width="6.42578125" style="242" customWidth="1"/>
    <col min="4893" max="5122" width="9.140625" style="242"/>
    <col min="5123" max="5123" width="10.28515625" style="242" customWidth="1"/>
    <col min="5124" max="5124" width="9.140625" style="242"/>
    <col min="5125" max="5125" width="4.85546875" style="242" customWidth="1"/>
    <col min="5126" max="5137" width="9.140625" style="242"/>
    <col min="5138" max="5138" width="10.28515625" style="242" customWidth="1"/>
    <col min="5139" max="5139" width="2" style="242" customWidth="1"/>
    <col min="5140" max="5147" width="9.140625" style="242"/>
    <col min="5148" max="5148" width="6.42578125" style="242" customWidth="1"/>
    <col min="5149" max="5378" width="9.140625" style="242"/>
    <col min="5379" max="5379" width="10.28515625" style="242" customWidth="1"/>
    <col min="5380" max="5380" width="9.140625" style="242"/>
    <col min="5381" max="5381" width="4.85546875" style="242" customWidth="1"/>
    <col min="5382" max="5393" width="9.140625" style="242"/>
    <col min="5394" max="5394" width="10.28515625" style="242" customWidth="1"/>
    <col min="5395" max="5395" width="2" style="242" customWidth="1"/>
    <col min="5396" max="5403" width="9.140625" style="242"/>
    <col min="5404" max="5404" width="6.42578125" style="242" customWidth="1"/>
    <col min="5405" max="5634" width="9.140625" style="242"/>
    <col min="5635" max="5635" width="10.28515625" style="242" customWidth="1"/>
    <col min="5636" max="5636" width="9.140625" style="242"/>
    <col min="5637" max="5637" width="4.85546875" style="242" customWidth="1"/>
    <col min="5638" max="5649" width="9.140625" style="242"/>
    <col min="5650" max="5650" width="10.28515625" style="242" customWidth="1"/>
    <col min="5651" max="5651" width="2" style="242" customWidth="1"/>
    <col min="5652" max="5659" width="9.140625" style="242"/>
    <col min="5660" max="5660" width="6.42578125" style="242" customWidth="1"/>
    <col min="5661" max="5890" width="9.140625" style="242"/>
    <col min="5891" max="5891" width="10.28515625" style="242" customWidth="1"/>
    <col min="5892" max="5892" width="9.140625" style="242"/>
    <col min="5893" max="5893" width="4.85546875" style="242" customWidth="1"/>
    <col min="5894" max="5905" width="9.140625" style="242"/>
    <col min="5906" max="5906" width="10.28515625" style="242" customWidth="1"/>
    <col min="5907" max="5907" width="2" style="242" customWidth="1"/>
    <col min="5908" max="5915" width="9.140625" style="242"/>
    <col min="5916" max="5916" width="6.42578125" style="242" customWidth="1"/>
    <col min="5917" max="6146" width="9.140625" style="242"/>
    <col min="6147" max="6147" width="10.28515625" style="242" customWidth="1"/>
    <col min="6148" max="6148" width="9.140625" style="242"/>
    <col min="6149" max="6149" width="4.85546875" style="242" customWidth="1"/>
    <col min="6150" max="6161" width="9.140625" style="242"/>
    <col min="6162" max="6162" width="10.28515625" style="242" customWidth="1"/>
    <col min="6163" max="6163" width="2" style="242" customWidth="1"/>
    <col min="6164" max="6171" width="9.140625" style="242"/>
    <col min="6172" max="6172" width="6.42578125" style="242" customWidth="1"/>
    <col min="6173" max="6402" width="9.140625" style="242"/>
    <col min="6403" max="6403" width="10.28515625" style="242" customWidth="1"/>
    <col min="6404" max="6404" width="9.140625" style="242"/>
    <col min="6405" max="6405" width="4.85546875" style="242" customWidth="1"/>
    <col min="6406" max="6417" width="9.140625" style="242"/>
    <col min="6418" max="6418" width="10.28515625" style="242" customWidth="1"/>
    <col min="6419" max="6419" width="2" style="242" customWidth="1"/>
    <col min="6420" max="6427" width="9.140625" style="242"/>
    <col min="6428" max="6428" width="6.42578125" style="242" customWidth="1"/>
    <col min="6429" max="6658" width="9.140625" style="242"/>
    <col min="6659" max="6659" width="10.28515625" style="242" customWidth="1"/>
    <col min="6660" max="6660" width="9.140625" style="242"/>
    <col min="6661" max="6661" width="4.85546875" style="242" customWidth="1"/>
    <col min="6662" max="6673" width="9.140625" style="242"/>
    <col min="6674" max="6674" width="10.28515625" style="242" customWidth="1"/>
    <col min="6675" max="6675" width="2" style="242" customWidth="1"/>
    <col min="6676" max="6683" width="9.140625" style="242"/>
    <col min="6684" max="6684" width="6.42578125" style="242" customWidth="1"/>
    <col min="6685" max="6914" width="9.140625" style="242"/>
    <col min="6915" max="6915" width="10.28515625" style="242" customWidth="1"/>
    <col min="6916" max="6916" width="9.140625" style="242"/>
    <col min="6917" max="6917" width="4.85546875" style="242" customWidth="1"/>
    <col min="6918" max="6929" width="9.140625" style="242"/>
    <col min="6930" max="6930" width="10.28515625" style="242" customWidth="1"/>
    <col min="6931" max="6931" width="2" style="242" customWidth="1"/>
    <col min="6932" max="6939" width="9.140625" style="242"/>
    <col min="6940" max="6940" width="6.42578125" style="242" customWidth="1"/>
    <col min="6941" max="7170" width="9.140625" style="242"/>
    <col min="7171" max="7171" width="10.28515625" style="242" customWidth="1"/>
    <col min="7172" max="7172" width="9.140625" style="242"/>
    <col min="7173" max="7173" width="4.85546875" style="242" customWidth="1"/>
    <col min="7174" max="7185" width="9.140625" style="242"/>
    <col min="7186" max="7186" width="10.28515625" style="242" customWidth="1"/>
    <col min="7187" max="7187" width="2" style="242" customWidth="1"/>
    <col min="7188" max="7195" width="9.140625" style="242"/>
    <col min="7196" max="7196" width="6.42578125" style="242" customWidth="1"/>
    <col min="7197" max="7426" width="9.140625" style="242"/>
    <col min="7427" max="7427" width="10.28515625" style="242" customWidth="1"/>
    <col min="7428" max="7428" width="9.140625" style="242"/>
    <col min="7429" max="7429" width="4.85546875" style="242" customWidth="1"/>
    <col min="7430" max="7441" width="9.140625" style="242"/>
    <col min="7442" max="7442" width="10.28515625" style="242" customWidth="1"/>
    <col min="7443" max="7443" width="2" style="242" customWidth="1"/>
    <col min="7444" max="7451" width="9.140625" style="242"/>
    <col min="7452" max="7452" width="6.42578125" style="242" customWidth="1"/>
    <col min="7453" max="7682" width="9.140625" style="242"/>
    <col min="7683" max="7683" width="10.28515625" style="242" customWidth="1"/>
    <col min="7684" max="7684" width="9.140625" style="242"/>
    <col min="7685" max="7685" width="4.85546875" style="242" customWidth="1"/>
    <col min="7686" max="7697" width="9.140625" style="242"/>
    <col min="7698" max="7698" width="10.28515625" style="242" customWidth="1"/>
    <col min="7699" max="7699" width="2" style="242" customWidth="1"/>
    <col min="7700" max="7707" width="9.140625" style="242"/>
    <col min="7708" max="7708" width="6.42578125" style="242" customWidth="1"/>
    <col min="7709" max="7938" width="9.140625" style="242"/>
    <col min="7939" max="7939" width="10.28515625" style="242" customWidth="1"/>
    <col min="7940" max="7940" width="9.140625" style="242"/>
    <col min="7941" max="7941" width="4.85546875" style="242" customWidth="1"/>
    <col min="7942" max="7953" width="9.140625" style="242"/>
    <col min="7954" max="7954" width="10.28515625" style="242" customWidth="1"/>
    <col min="7955" max="7955" width="2" style="242" customWidth="1"/>
    <col min="7956" max="7963" width="9.140625" style="242"/>
    <col min="7964" max="7964" width="6.42578125" style="242" customWidth="1"/>
    <col min="7965" max="8194" width="9.140625" style="242"/>
    <col min="8195" max="8195" width="10.28515625" style="242" customWidth="1"/>
    <col min="8196" max="8196" width="9.140625" style="242"/>
    <col min="8197" max="8197" width="4.85546875" style="242" customWidth="1"/>
    <col min="8198" max="8209" width="9.140625" style="242"/>
    <col min="8210" max="8210" width="10.28515625" style="242" customWidth="1"/>
    <col min="8211" max="8211" width="2" style="242" customWidth="1"/>
    <col min="8212" max="8219" width="9.140625" style="242"/>
    <col min="8220" max="8220" width="6.42578125" style="242" customWidth="1"/>
    <col min="8221" max="8450" width="9.140625" style="242"/>
    <col min="8451" max="8451" width="10.28515625" style="242" customWidth="1"/>
    <col min="8452" max="8452" width="9.140625" style="242"/>
    <col min="8453" max="8453" width="4.85546875" style="242" customWidth="1"/>
    <col min="8454" max="8465" width="9.140625" style="242"/>
    <col min="8466" max="8466" width="10.28515625" style="242" customWidth="1"/>
    <col min="8467" max="8467" width="2" style="242" customWidth="1"/>
    <col min="8468" max="8475" width="9.140625" style="242"/>
    <col min="8476" max="8476" width="6.42578125" style="242" customWidth="1"/>
    <col min="8477" max="8706" width="9.140625" style="242"/>
    <col min="8707" max="8707" width="10.28515625" style="242" customWidth="1"/>
    <col min="8708" max="8708" width="9.140625" style="242"/>
    <col min="8709" max="8709" width="4.85546875" style="242" customWidth="1"/>
    <col min="8710" max="8721" width="9.140625" style="242"/>
    <col min="8722" max="8722" width="10.28515625" style="242" customWidth="1"/>
    <col min="8723" max="8723" width="2" style="242" customWidth="1"/>
    <col min="8724" max="8731" width="9.140625" style="242"/>
    <col min="8732" max="8732" width="6.42578125" style="242" customWidth="1"/>
    <col min="8733" max="8962" width="9.140625" style="242"/>
    <col min="8963" max="8963" width="10.28515625" style="242" customWidth="1"/>
    <col min="8964" max="8964" width="9.140625" style="242"/>
    <col min="8965" max="8965" width="4.85546875" style="242" customWidth="1"/>
    <col min="8966" max="8977" width="9.140625" style="242"/>
    <col min="8978" max="8978" width="10.28515625" style="242" customWidth="1"/>
    <col min="8979" max="8979" width="2" style="242" customWidth="1"/>
    <col min="8980" max="8987" width="9.140625" style="242"/>
    <col min="8988" max="8988" width="6.42578125" style="242" customWidth="1"/>
    <col min="8989" max="9218" width="9.140625" style="242"/>
    <col min="9219" max="9219" width="10.28515625" style="242" customWidth="1"/>
    <col min="9220" max="9220" width="9.140625" style="242"/>
    <col min="9221" max="9221" width="4.85546875" style="242" customWidth="1"/>
    <col min="9222" max="9233" width="9.140625" style="242"/>
    <col min="9234" max="9234" width="10.28515625" style="242" customWidth="1"/>
    <col min="9235" max="9235" width="2" style="242" customWidth="1"/>
    <col min="9236" max="9243" width="9.140625" style="242"/>
    <col min="9244" max="9244" width="6.42578125" style="242" customWidth="1"/>
    <col min="9245" max="9474" width="9.140625" style="242"/>
    <col min="9475" max="9475" width="10.28515625" style="242" customWidth="1"/>
    <col min="9476" max="9476" width="9.140625" style="242"/>
    <col min="9477" max="9477" width="4.85546875" style="242" customWidth="1"/>
    <col min="9478" max="9489" width="9.140625" style="242"/>
    <col min="9490" max="9490" width="10.28515625" style="242" customWidth="1"/>
    <col min="9491" max="9491" width="2" style="242" customWidth="1"/>
    <col min="9492" max="9499" width="9.140625" style="242"/>
    <col min="9500" max="9500" width="6.42578125" style="242" customWidth="1"/>
    <col min="9501" max="9730" width="9.140625" style="242"/>
    <col min="9731" max="9731" width="10.28515625" style="242" customWidth="1"/>
    <col min="9732" max="9732" width="9.140625" style="242"/>
    <col min="9733" max="9733" width="4.85546875" style="242" customWidth="1"/>
    <col min="9734" max="9745" width="9.140625" style="242"/>
    <col min="9746" max="9746" width="10.28515625" style="242" customWidth="1"/>
    <col min="9747" max="9747" width="2" style="242" customWidth="1"/>
    <col min="9748" max="9755" width="9.140625" style="242"/>
    <col min="9756" max="9756" width="6.42578125" style="242" customWidth="1"/>
    <col min="9757" max="9986" width="9.140625" style="242"/>
    <col min="9987" max="9987" width="10.28515625" style="242" customWidth="1"/>
    <col min="9988" max="9988" width="9.140625" style="242"/>
    <col min="9989" max="9989" width="4.85546875" style="242" customWidth="1"/>
    <col min="9990" max="10001" width="9.140625" style="242"/>
    <col min="10002" max="10002" width="10.28515625" style="242" customWidth="1"/>
    <col min="10003" max="10003" width="2" style="242" customWidth="1"/>
    <col min="10004" max="10011" width="9.140625" style="242"/>
    <col min="10012" max="10012" width="6.42578125" style="242" customWidth="1"/>
    <col min="10013" max="10242" width="9.140625" style="242"/>
    <col min="10243" max="10243" width="10.28515625" style="242" customWidth="1"/>
    <col min="10244" max="10244" width="9.140625" style="242"/>
    <col min="10245" max="10245" width="4.85546875" style="242" customWidth="1"/>
    <col min="10246" max="10257" width="9.140625" style="242"/>
    <col min="10258" max="10258" width="10.28515625" style="242" customWidth="1"/>
    <col min="10259" max="10259" width="2" style="242" customWidth="1"/>
    <col min="10260" max="10267" width="9.140625" style="242"/>
    <col min="10268" max="10268" width="6.42578125" style="242" customWidth="1"/>
    <col min="10269" max="10498" width="9.140625" style="242"/>
    <col min="10499" max="10499" width="10.28515625" style="242" customWidth="1"/>
    <col min="10500" max="10500" width="9.140625" style="242"/>
    <col min="10501" max="10501" width="4.85546875" style="242" customWidth="1"/>
    <col min="10502" max="10513" width="9.140625" style="242"/>
    <col min="10514" max="10514" width="10.28515625" style="242" customWidth="1"/>
    <col min="10515" max="10515" width="2" style="242" customWidth="1"/>
    <col min="10516" max="10523" width="9.140625" style="242"/>
    <col min="10524" max="10524" width="6.42578125" style="242" customWidth="1"/>
    <col min="10525" max="10754" width="9.140625" style="242"/>
    <col min="10755" max="10755" width="10.28515625" style="242" customWidth="1"/>
    <col min="10756" max="10756" width="9.140625" style="242"/>
    <col min="10757" max="10757" width="4.85546875" style="242" customWidth="1"/>
    <col min="10758" max="10769" width="9.140625" style="242"/>
    <col min="10770" max="10770" width="10.28515625" style="242" customWidth="1"/>
    <col min="10771" max="10771" width="2" style="242" customWidth="1"/>
    <col min="10772" max="10779" width="9.140625" style="242"/>
    <col min="10780" max="10780" width="6.42578125" style="242" customWidth="1"/>
    <col min="10781" max="11010" width="9.140625" style="242"/>
    <col min="11011" max="11011" width="10.28515625" style="242" customWidth="1"/>
    <col min="11012" max="11012" width="9.140625" style="242"/>
    <col min="11013" max="11013" width="4.85546875" style="242" customWidth="1"/>
    <col min="11014" max="11025" width="9.140625" style="242"/>
    <col min="11026" max="11026" width="10.28515625" style="242" customWidth="1"/>
    <col min="11027" max="11027" width="2" style="242" customWidth="1"/>
    <col min="11028" max="11035" width="9.140625" style="242"/>
    <col min="11036" max="11036" width="6.42578125" style="242" customWidth="1"/>
    <col min="11037" max="11266" width="9.140625" style="242"/>
    <col min="11267" max="11267" width="10.28515625" style="242" customWidth="1"/>
    <col min="11268" max="11268" width="9.140625" style="242"/>
    <col min="11269" max="11269" width="4.85546875" style="242" customWidth="1"/>
    <col min="11270" max="11281" width="9.140625" style="242"/>
    <col min="11282" max="11282" width="10.28515625" style="242" customWidth="1"/>
    <col min="11283" max="11283" width="2" style="242" customWidth="1"/>
    <col min="11284" max="11291" width="9.140625" style="242"/>
    <col min="11292" max="11292" width="6.42578125" style="242" customWidth="1"/>
    <col min="11293" max="11522" width="9.140625" style="242"/>
    <col min="11523" max="11523" width="10.28515625" style="242" customWidth="1"/>
    <col min="11524" max="11524" width="9.140625" style="242"/>
    <col min="11525" max="11525" width="4.85546875" style="242" customWidth="1"/>
    <col min="11526" max="11537" width="9.140625" style="242"/>
    <col min="11538" max="11538" width="10.28515625" style="242" customWidth="1"/>
    <col min="11539" max="11539" width="2" style="242" customWidth="1"/>
    <col min="11540" max="11547" width="9.140625" style="242"/>
    <col min="11548" max="11548" width="6.42578125" style="242" customWidth="1"/>
    <col min="11549" max="11778" width="9.140625" style="242"/>
    <col min="11779" max="11779" width="10.28515625" style="242" customWidth="1"/>
    <col min="11780" max="11780" width="9.140625" style="242"/>
    <col min="11781" max="11781" width="4.85546875" style="242" customWidth="1"/>
    <col min="11782" max="11793" width="9.140625" style="242"/>
    <col min="11794" max="11794" width="10.28515625" style="242" customWidth="1"/>
    <col min="11795" max="11795" width="2" style="242" customWidth="1"/>
    <col min="11796" max="11803" width="9.140625" style="242"/>
    <col min="11804" max="11804" width="6.42578125" style="242" customWidth="1"/>
    <col min="11805" max="12034" width="9.140625" style="242"/>
    <col min="12035" max="12035" width="10.28515625" style="242" customWidth="1"/>
    <col min="12036" max="12036" width="9.140625" style="242"/>
    <col min="12037" max="12037" width="4.85546875" style="242" customWidth="1"/>
    <col min="12038" max="12049" width="9.140625" style="242"/>
    <col min="12050" max="12050" width="10.28515625" style="242" customWidth="1"/>
    <col min="12051" max="12051" width="2" style="242" customWidth="1"/>
    <col min="12052" max="12059" width="9.140625" style="242"/>
    <col min="12060" max="12060" width="6.42578125" style="242" customWidth="1"/>
    <col min="12061" max="12290" width="9.140625" style="242"/>
    <col min="12291" max="12291" width="10.28515625" style="242" customWidth="1"/>
    <col min="12292" max="12292" width="9.140625" style="242"/>
    <col min="12293" max="12293" width="4.85546875" style="242" customWidth="1"/>
    <col min="12294" max="12305" width="9.140625" style="242"/>
    <col min="12306" max="12306" width="10.28515625" style="242" customWidth="1"/>
    <col min="12307" max="12307" width="2" style="242" customWidth="1"/>
    <col min="12308" max="12315" width="9.140625" style="242"/>
    <col min="12316" max="12316" width="6.42578125" style="242" customWidth="1"/>
    <col min="12317" max="12546" width="9.140625" style="242"/>
    <col min="12547" max="12547" width="10.28515625" style="242" customWidth="1"/>
    <col min="12548" max="12548" width="9.140625" style="242"/>
    <col min="12549" max="12549" width="4.85546875" style="242" customWidth="1"/>
    <col min="12550" max="12561" width="9.140625" style="242"/>
    <col min="12562" max="12562" width="10.28515625" style="242" customWidth="1"/>
    <col min="12563" max="12563" width="2" style="242" customWidth="1"/>
    <col min="12564" max="12571" width="9.140625" style="242"/>
    <col min="12572" max="12572" width="6.42578125" style="242" customWidth="1"/>
    <col min="12573" max="12802" width="9.140625" style="242"/>
    <col min="12803" max="12803" width="10.28515625" style="242" customWidth="1"/>
    <col min="12804" max="12804" width="9.140625" style="242"/>
    <col min="12805" max="12805" width="4.85546875" style="242" customWidth="1"/>
    <col min="12806" max="12817" width="9.140625" style="242"/>
    <col min="12818" max="12818" width="10.28515625" style="242" customWidth="1"/>
    <col min="12819" max="12819" width="2" style="242" customWidth="1"/>
    <col min="12820" max="12827" width="9.140625" style="242"/>
    <col min="12828" max="12828" width="6.42578125" style="242" customWidth="1"/>
    <col min="12829" max="13058" width="9.140625" style="242"/>
    <col min="13059" max="13059" width="10.28515625" style="242" customWidth="1"/>
    <col min="13060" max="13060" width="9.140625" style="242"/>
    <col min="13061" max="13061" width="4.85546875" style="242" customWidth="1"/>
    <col min="13062" max="13073" width="9.140625" style="242"/>
    <col min="13074" max="13074" width="10.28515625" style="242" customWidth="1"/>
    <col min="13075" max="13075" width="2" style="242" customWidth="1"/>
    <col min="13076" max="13083" width="9.140625" style="242"/>
    <col min="13084" max="13084" width="6.42578125" style="242" customWidth="1"/>
    <col min="13085" max="13314" width="9.140625" style="242"/>
    <col min="13315" max="13315" width="10.28515625" style="242" customWidth="1"/>
    <col min="13316" max="13316" width="9.140625" style="242"/>
    <col min="13317" max="13317" width="4.85546875" style="242" customWidth="1"/>
    <col min="13318" max="13329" width="9.140625" style="242"/>
    <col min="13330" max="13330" width="10.28515625" style="242" customWidth="1"/>
    <col min="13331" max="13331" width="2" style="242" customWidth="1"/>
    <col min="13332" max="13339" width="9.140625" style="242"/>
    <col min="13340" max="13340" width="6.42578125" style="242" customWidth="1"/>
    <col min="13341" max="13570" width="9.140625" style="242"/>
    <col min="13571" max="13571" width="10.28515625" style="242" customWidth="1"/>
    <col min="13572" max="13572" width="9.140625" style="242"/>
    <col min="13573" max="13573" width="4.85546875" style="242" customWidth="1"/>
    <col min="13574" max="13585" width="9.140625" style="242"/>
    <col min="13586" max="13586" width="10.28515625" style="242" customWidth="1"/>
    <col min="13587" max="13587" width="2" style="242" customWidth="1"/>
    <col min="13588" max="13595" width="9.140625" style="242"/>
    <col min="13596" max="13596" width="6.42578125" style="242" customWidth="1"/>
    <col min="13597" max="13826" width="9.140625" style="242"/>
    <col min="13827" max="13827" width="10.28515625" style="242" customWidth="1"/>
    <col min="13828" max="13828" width="9.140625" style="242"/>
    <col min="13829" max="13829" width="4.85546875" style="242" customWidth="1"/>
    <col min="13830" max="13841" width="9.140625" style="242"/>
    <col min="13842" max="13842" width="10.28515625" style="242" customWidth="1"/>
    <col min="13843" max="13843" width="2" style="242" customWidth="1"/>
    <col min="13844" max="13851" width="9.140625" style="242"/>
    <col min="13852" max="13852" width="6.42578125" style="242" customWidth="1"/>
    <col min="13853" max="14082" width="9.140625" style="242"/>
    <col min="14083" max="14083" width="10.28515625" style="242" customWidth="1"/>
    <col min="14084" max="14084" width="9.140625" style="242"/>
    <col min="14085" max="14085" width="4.85546875" style="242" customWidth="1"/>
    <col min="14086" max="14097" width="9.140625" style="242"/>
    <col min="14098" max="14098" width="10.28515625" style="242" customWidth="1"/>
    <col min="14099" max="14099" width="2" style="242" customWidth="1"/>
    <col min="14100" max="14107" width="9.140625" style="242"/>
    <col min="14108" max="14108" width="6.42578125" style="242" customWidth="1"/>
    <col min="14109" max="14338" width="9.140625" style="242"/>
    <col min="14339" max="14339" width="10.28515625" style="242" customWidth="1"/>
    <col min="14340" max="14340" width="9.140625" style="242"/>
    <col min="14341" max="14341" width="4.85546875" style="242" customWidth="1"/>
    <col min="14342" max="14353" width="9.140625" style="242"/>
    <col min="14354" max="14354" width="10.28515625" style="242" customWidth="1"/>
    <col min="14355" max="14355" width="2" style="242" customWidth="1"/>
    <col min="14356" max="14363" width="9.140625" style="242"/>
    <col min="14364" max="14364" width="6.42578125" style="242" customWidth="1"/>
    <col min="14365" max="14594" width="9.140625" style="242"/>
    <col min="14595" max="14595" width="10.28515625" style="242" customWidth="1"/>
    <col min="14596" max="14596" width="9.140625" style="242"/>
    <col min="14597" max="14597" width="4.85546875" style="242" customWidth="1"/>
    <col min="14598" max="14609" width="9.140625" style="242"/>
    <col min="14610" max="14610" width="10.28515625" style="242" customWidth="1"/>
    <col min="14611" max="14611" width="2" style="242" customWidth="1"/>
    <col min="14612" max="14619" width="9.140625" style="242"/>
    <col min="14620" max="14620" width="6.42578125" style="242" customWidth="1"/>
    <col min="14621" max="14850" width="9.140625" style="242"/>
    <col min="14851" max="14851" width="10.28515625" style="242" customWidth="1"/>
    <col min="14852" max="14852" width="9.140625" style="242"/>
    <col min="14853" max="14853" width="4.85546875" style="242" customWidth="1"/>
    <col min="14854" max="14865" width="9.140625" style="242"/>
    <col min="14866" max="14866" width="10.28515625" style="242" customWidth="1"/>
    <col min="14867" max="14867" width="2" style="242" customWidth="1"/>
    <col min="14868" max="14875" width="9.140625" style="242"/>
    <col min="14876" max="14876" width="6.42578125" style="242" customWidth="1"/>
    <col min="14877" max="15106" width="9.140625" style="242"/>
    <col min="15107" max="15107" width="10.28515625" style="242" customWidth="1"/>
    <col min="15108" max="15108" width="9.140625" style="242"/>
    <col min="15109" max="15109" width="4.85546875" style="242" customWidth="1"/>
    <col min="15110" max="15121" width="9.140625" style="242"/>
    <col min="15122" max="15122" width="10.28515625" style="242" customWidth="1"/>
    <col min="15123" max="15123" width="2" style="242" customWidth="1"/>
    <col min="15124" max="15131" width="9.140625" style="242"/>
    <col min="15132" max="15132" width="6.42578125" style="242" customWidth="1"/>
    <col min="15133" max="15362" width="9.140625" style="242"/>
    <col min="15363" max="15363" width="10.28515625" style="242" customWidth="1"/>
    <col min="15364" max="15364" width="9.140625" style="242"/>
    <col min="15365" max="15365" width="4.85546875" style="242" customWidth="1"/>
    <col min="15366" max="15377" width="9.140625" style="242"/>
    <col min="15378" max="15378" width="10.28515625" style="242" customWidth="1"/>
    <col min="15379" max="15379" width="2" style="242" customWidth="1"/>
    <col min="15380" max="15387" width="9.140625" style="242"/>
    <col min="15388" max="15388" width="6.42578125" style="242" customWidth="1"/>
    <col min="15389" max="15618" width="9.140625" style="242"/>
    <col min="15619" max="15619" width="10.28515625" style="242" customWidth="1"/>
    <col min="15620" max="15620" width="9.140625" style="242"/>
    <col min="15621" max="15621" width="4.85546875" style="242" customWidth="1"/>
    <col min="15622" max="15633" width="9.140625" style="242"/>
    <col min="15634" max="15634" width="10.28515625" style="242" customWidth="1"/>
    <col min="15635" max="15635" width="2" style="242" customWidth="1"/>
    <col min="15636" max="15643" width="9.140625" style="242"/>
    <col min="15644" max="15644" width="6.42578125" style="242" customWidth="1"/>
    <col min="15645" max="15874" width="9.140625" style="242"/>
    <col min="15875" max="15875" width="10.28515625" style="242" customWidth="1"/>
    <col min="15876" max="15876" width="9.140625" style="242"/>
    <col min="15877" max="15877" width="4.85546875" style="242" customWidth="1"/>
    <col min="15878" max="15889" width="9.140625" style="242"/>
    <col min="15890" max="15890" width="10.28515625" style="242" customWidth="1"/>
    <col min="15891" max="15891" width="2" style="242" customWidth="1"/>
    <col min="15892" max="15899" width="9.140625" style="242"/>
    <col min="15900" max="15900" width="6.42578125" style="242" customWidth="1"/>
    <col min="15901" max="16130" width="9.140625" style="242"/>
    <col min="16131" max="16131" width="10.28515625" style="242" customWidth="1"/>
    <col min="16132" max="16132" width="9.140625" style="242"/>
    <col min="16133" max="16133" width="4.85546875" style="242" customWidth="1"/>
    <col min="16134" max="16145" width="9.140625" style="242"/>
    <col min="16146" max="16146" width="10.28515625" style="242" customWidth="1"/>
    <col min="16147" max="16147" width="2" style="242" customWidth="1"/>
    <col min="16148" max="16155" width="9.140625" style="242"/>
    <col min="16156" max="16156" width="6.42578125" style="242" customWidth="1"/>
    <col min="16157" max="16384" width="9.140625" style="242"/>
  </cols>
  <sheetData>
    <row r="3" spans="1:33" x14ac:dyDescent="0.2">
      <c r="T3" s="551" t="s">
        <v>307</v>
      </c>
      <c r="U3" s="552"/>
      <c r="V3" s="553"/>
    </row>
    <row r="5" spans="1:33" ht="13.5" thickBot="1" x14ac:dyDescent="0.25"/>
    <row r="6" spans="1:33" x14ac:dyDescent="0.2">
      <c r="A6" s="711" t="s">
        <v>220</v>
      </c>
      <c r="B6" s="712"/>
      <c r="C6" s="712"/>
      <c r="D6" s="712"/>
      <c r="E6" s="712"/>
      <c r="F6" s="712"/>
      <c r="G6" s="712"/>
      <c r="H6" s="712"/>
      <c r="I6" s="712"/>
      <c r="J6" s="712"/>
      <c r="K6" s="712"/>
      <c r="L6" s="712"/>
      <c r="M6" s="712"/>
      <c r="N6" s="712"/>
      <c r="O6" s="712"/>
      <c r="P6" s="712"/>
      <c r="Q6" s="712"/>
      <c r="R6" s="713"/>
    </row>
    <row r="7" spans="1:33" ht="13.5" thickBot="1" x14ac:dyDescent="0.25">
      <c r="A7" s="714"/>
      <c r="B7" s="715"/>
      <c r="C7" s="715"/>
      <c r="D7" s="715"/>
      <c r="E7" s="715"/>
      <c r="F7" s="715"/>
      <c r="G7" s="715"/>
      <c r="H7" s="715"/>
      <c r="I7" s="715"/>
      <c r="J7" s="715"/>
      <c r="K7" s="715"/>
      <c r="L7" s="715"/>
      <c r="M7" s="715"/>
      <c r="N7" s="715"/>
      <c r="O7" s="715"/>
      <c r="P7" s="715"/>
      <c r="Q7" s="715"/>
      <c r="R7" s="716"/>
    </row>
    <row r="8" spans="1:33" ht="16.899999999999999" customHeight="1" x14ac:dyDescent="0.2">
      <c r="A8" s="720"/>
      <c r="B8" s="721"/>
      <c r="C8" s="721"/>
      <c r="D8" s="721"/>
      <c r="E8" s="721"/>
      <c r="F8" s="721"/>
      <c r="G8" s="721"/>
      <c r="H8" s="721"/>
      <c r="I8" s="721"/>
      <c r="J8" s="721"/>
      <c r="K8" s="721"/>
      <c r="L8" s="721"/>
      <c r="M8" s="721"/>
      <c r="N8" s="721"/>
      <c r="O8" s="721"/>
      <c r="P8" s="721"/>
      <c r="Q8" s="721"/>
      <c r="R8" s="722"/>
    </row>
    <row r="9" spans="1:33" x14ac:dyDescent="0.2">
      <c r="A9" s="243" t="s">
        <v>55</v>
      </c>
      <c r="B9" s="244"/>
      <c r="C9" s="244"/>
      <c r="D9" s="723">
        <f>N_KansallinenTavoiteNumeroJaNimi</f>
        <v>0</v>
      </c>
      <c r="E9" s="724"/>
      <c r="F9" s="724"/>
      <c r="G9" s="724"/>
      <c r="H9" s="724"/>
      <c r="I9" s="724"/>
      <c r="J9" s="724"/>
      <c r="K9" s="724"/>
      <c r="L9" s="724"/>
      <c r="M9" s="724"/>
      <c r="N9" s="724"/>
      <c r="O9" s="724"/>
      <c r="P9" s="725"/>
      <c r="Q9" s="445"/>
      <c r="R9" s="245"/>
      <c r="T9" s="246" t="s">
        <v>78</v>
      </c>
      <c r="U9" s="247"/>
      <c r="V9" s="247"/>
      <c r="W9" s="247"/>
      <c r="X9" s="247"/>
    </row>
    <row r="10" spans="1:33" x14ac:dyDescent="0.2">
      <c r="A10" s="243"/>
      <c r="B10" s="244"/>
      <c r="C10" s="244"/>
      <c r="D10" s="726"/>
      <c r="E10" s="727"/>
      <c r="F10" s="727"/>
      <c r="G10" s="727"/>
      <c r="H10" s="727"/>
      <c r="I10" s="727"/>
      <c r="J10" s="727"/>
      <c r="K10" s="727"/>
      <c r="L10" s="727"/>
      <c r="M10" s="727"/>
      <c r="N10" s="727"/>
      <c r="O10" s="727"/>
      <c r="P10" s="728"/>
      <c r="Q10" s="445"/>
      <c r="R10" s="245"/>
    </row>
    <row r="11" spans="1:33" x14ac:dyDescent="0.2">
      <c r="A11" s="243"/>
      <c r="B11" s="248"/>
      <c r="C11" s="248"/>
      <c r="D11" s="248"/>
      <c r="E11" s="248"/>
      <c r="F11" s="248"/>
      <c r="G11" s="248"/>
      <c r="H11" s="248"/>
      <c r="I11" s="248"/>
      <c r="J11" s="248"/>
      <c r="K11" s="248"/>
      <c r="L11" s="248"/>
      <c r="M11" s="248"/>
      <c r="N11" s="248"/>
      <c r="O11" s="248"/>
      <c r="P11" s="248"/>
      <c r="Q11" s="248"/>
      <c r="R11" s="245"/>
      <c r="S11" s="249"/>
    </row>
    <row r="12" spans="1:33" x14ac:dyDescent="0.2">
      <c r="A12" s="243" t="s">
        <v>221</v>
      </c>
      <c r="B12" s="248"/>
      <c r="C12" s="248"/>
      <c r="D12" s="248" t="s">
        <v>210</v>
      </c>
      <c r="E12" s="244"/>
      <c r="F12" s="248" t="s">
        <v>211</v>
      </c>
      <c r="G12" s="244"/>
      <c r="H12" s="248"/>
      <c r="I12" s="248"/>
      <c r="J12" s="248"/>
      <c r="K12" s="250"/>
      <c r="L12" s="244"/>
      <c r="M12" s="244"/>
      <c r="N12" s="244"/>
      <c r="O12" s="244"/>
      <c r="P12" s="248"/>
      <c r="Q12" s="248"/>
      <c r="R12" s="245"/>
      <c r="S12" s="249"/>
    </row>
    <row r="13" spans="1:33" x14ac:dyDescent="0.2">
      <c r="A13" s="243"/>
      <c r="B13" s="244"/>
      <c r="C13" s="244"/>
      <c r="D13" s="244"/>
      <c r="E13" s="244"/>
      <c r="F13" s="244"/>
      <c r="G13" s="244"/>
      <c r="H13" s="244"/>
      <c r="I13" s="244"/>
      <c r="J13" s="444"/>
      <c r="K13" s="244"/>
      <c r="L13" s="244"/>
      <c r="M13" s="244"/>
      <c r="N13" s="244"/>
      <c r="O13" s="244"/>
      <c r="P13" s="244"/>
      <c r="Q13" s="444"/>
      <c r="R13" s="245"/>
    </row>
    <row r="14" spans="1:33" ht="25.15" customHeight="1" x14ac:dyDescent="0.2">
      <c r="A14" s="251"/>
      <c r="B14" s="252"/>
      <c r="C14" s="253"/>
      <c r="D14" s="254"/>
      <c r="E14" s="253"/>
      <c r="F14" s="253"/>
      <c r="G14" s="253"/>
      <c r="H14" s="253"/>
      <c r="I14" s="253"/>
      <c r="J14" s="253"/>
      <c r="K14" s="253"/>
      <c r="L14" s="253"/>
      <c r="M14" s="253"/>
      <c r="N14" s="253"/>
      <c r="O14" s="253"/>
      <c r="P14" s="253"/>
      <c r="Q14" s="253"/>
      <c r="R14" s="255"/>
    </row>
    <row r="15" spans="1:33" ht="21" customHeight="1" x14ac:dyDescent="0.2">
      <c r="A15" s="256" t="s">
        <v>64</v>
      </c>
      <c r="B15" s="257"/>
      <c r="C15" s="258"/>
      <c r="D15" s="259"/>
      <c r="E15" s="258"/>
      <c r="F15" s="258"/>
      <c r="G15" s="258"/>
      <c r="H15" s="258"/>
      <c r="I15" s="258"/>
      <c r="J15" s="258"/>
      <c r="K15" s="258"/>
      <c r="L15" s="258"/>
      <c r="M15" s="258"/>
      <c r="N15" s="258"/>
      <c r="O15" s="258"/>
      <c r="P15" s="258"/>
      <c r="Q15" s="258"/>
      <c r="R15" s="260"/>
    </row>
    <row r="16" spans="1:33" ht="21" customHeight="1" x14ac:dyDescent="0.2">
      <c r="A16" s="261" t="s">
        <v>65</v>
      </c>
      <c r="B16" s="262"/>
      <c r="C16" s="262"/>
      <c r="D16" s="263"/>
      <c r="E16" s="262"/>
      <c r="F16" s="262"/>
      <c r="G16" s="262"/>
      <c r="H16" s="262"/>
      <c r="I16" s="262"/>
      <c r="J16" s="262"/>
      <c r="K16" s="263"/>
      <c r="L16" s="262"/>
      <c r="M16" s="262"/>
      <c r="N16" s="262"/>
      <c r="O16" s="262"/>
      <c r="P16" s="262"/>
      <c r="Q16" s="262"/>
      <c r="R16" s="264"/>
      <c r="T16" s="265"/>
      <c r="U16" s="266"/>
      <c r="V16" s="266"/>
      <c r="W16" s="266"/>
      <c r="X16" s="266"/>
      <c r="Y16" s="266"/>
      <c r="Z16" s="266"/>
      <c r="AA16" s="266"/>
      <c r="AB16" s="266"/>
      <c r="AC16" s="266"/>
      <c r="AD16" s="266"/>
      <c r="AE16" s="266"/>
      <c r="AF16" s="266"/>
      <c r="AG16" s="266"/>
    </row>
    <row r="17" spans="1:33" x14ac:dyDescent="0.2">
      <c r="A17" s="729">
        <f>N_Tavoite1</f>
        <v>0</v>
      </c>
      <c r="B17" s="730"/>
      <c r="C17" s="730"/>
      <c r="D17" s="730"/>
      <c r="E17" s="730"/>
      <c r="F17" s="730"/>
      <c r="G17" s="730"/>
      <c r="H17" s="730"/>
      <c r="I17" s="730"/>
      <c r="J17" s="730"/>
      <c r="K17" s="730"/>
      <c r="L17" s="730"/>
      <c r="M17" s="730"/>
      <c r="N17" s="730"/>
      <c r="O17" s="730"/>
      <c r="P17" s="731"/>
      <c r="Q17" s="269"/>
      <c r="R17" s="267"/>
      <c r="T17" s="265"/>
      <c r="U17" s="266"/>
      <c r="V17" s="266"/>
      <c r="W17" s="266"/>
      <c r="X17" s="266"/>
      <c r="Y17" s="266"/>
      <c r="Z17" s="266"/>
      <c r="AA17" s="266"/>
      <c r="AB17" s="266"/>
      <c r="AC17" s="266"/>
      <c r="AD17" s="266"/>
      <c r="AE17" s="266"/>
      <c r="AF17" s="266"/>
      <c r="AG17" s="266"/>
    </row>
    <row r="18" spans="1:33" x14ac:dyDescent="0.2">
      <c r="A18" s="732"/>
      <c r="B18" s="733"/>
      <c r="C18" s="733"/>
      <c r="D18" s="733"/>
      <c r="E18" s="733"/>
      <c r="F18" s="733"/>
      <c r="G18" s="733"/>
      <c r="H18" s="733"/>
      <c r="I18" s="733"/>
      <c r="J18" s="733"/>
      <c r="K18" s="733"/>
      <c r="L18" s="733"/>
      <c r="M18" s="733"/>
      <c r="N18" s="733"/>
      <c r="O18" s="733"/>
      <c r="P18" s="734"/>
      <c r="Q18" s="269"/>
      <c r="R18" s="267"/>
    </row>
    <row r="19" spans="1:33" ht="12.75" customHeight="1" x14ac:dyDescent="0.2">
      <c r="A19" s="268" t="s">
        <v>222</v>
      </c>
      <c r="B19" s="269"/>
      <c r="C19" s="269"/>
      <c r="D19" s="270" t="s">
        <v>223</v>
      </c>
      <c r="E19" s="269"/>
      <c r="F19" s="269"/>
      <c r="G19" s="269" t="s">
        <v>224</v>
      </c>
      <c r="H19" s="269"/>
      <c r="I19" s="269"/>
      <c r="J19" s="269"/>
      <c r="K19" s="270" t="s">
        <v>225</v>
      </c>
      <c r="L19" s="269"/>
      <c r="M19" s="269"/>
      <c r="N19" s="269" t="s">
        <v>226</v>
      </c>
      <c r="O19" s="269"/>
      <c r="P19" s="271"/>
      <c r="Q19" s="269"/>
      <c r="R19" s="267"/>
      <c r="T19" s="758" t="s">
        <v>227</v>
      </c>
      <c r="U19" s="759"/>
      <c r="V19" s="759"/>
      <c r="W19" s="759"/>
      <c r="X19" s="759"/>
      <c r="Y19" s="759"/>
      <c r="Z19" s="759"/>
      <c r="AA19" s="759"/>
      <c r="AB19" s="759"/>
      <c r="AC19" s="759"/>
      <c r="AD19" s="759"/>
      <c r="AE19" s="759"/>
      <c r="AF19" s="272"/>
      <c r="AG19" s="272"/>
    </row>
    <row r="20" spans="1:33" ht="12.75" customHeight="1" x14ac:dyDescent="0.2">
      <c r="A20" s="735" t="str">
        <f>IF(N_Tavoite1Toiminto1&lt;&gt;"",N_Tavoite1Toiminto1,"")</f>
        <v>Toiminto 1</v>
      </c>
      <c r="B20" s="736"/>
      <c r="C20" s="731"/>
      <c r="D20" s="729" t="str">
        <f>IF(N_Tavoite1Toiminto1Kuvaus&lt;&gt;"",N_Tavoite1Toiminto1Kuvaus,"")</f>
        <v/>
      </c>
      <c r="E20" s="730"/>
      <c r="F20" s="731"/>
      <c r="G20" s="744"/>
      <c r="H20" s="745"/>
      <c r="I20" s="746"/>
      <c r="J20" s="717" t="str">
        <f>"500 merkkiä ("&amp;TEXT(LEN(G20),"0")&amp;" käytetty)"</f>
        <v>500 merkkiä (0 käytetty)</v>
      </c>
      <c r="K20" s="729" t="str">
        <f>IF(N_Tavoite1Toiminto1Tulostavoite&lt;&gt;"",N_Tavoite1Toiminto1Tulostavoite,"")</f>
        <v>tulostavoite 1</v>
      </c>
      <c r="L20" s="736"/>
      <c r="M20" s="753"/>
      <c r="N20" s="744"/>
      <c r="O20" s="745"/>
      <c r="P20" s="746"/>
      <c r="Q20" s="699" t="str">
        <f>"500 merkkiä ("&amp;TEXT(LEN(N20),"0")&amp;" käytetty)"</f>
        <v>500 merkkiä (0 käytetty)</v>
      </c>
      <c r="R20" s="267"/>
      <c r="T20" s="759"/>
      <c r="U20" s="759"/>
      <c r="V20" s="759"/>
      <c r="W20" s="759"/>
      <c r="X20" s="759"/>
      <c r="Y20" s="759"/>
      <c r="Z20" s="759"/>
      <c r="AA20" s="759"/>
      <c r="AB20" s="759"/>
      <c r="AC20" s="759"/>
      <c r="AD20" s="759"/>
      <c r="AE20" s="759"/>
      <c r="AF20" s="272"/>
      <c r="AG20" s="272"/>
    </row>
    <row r="21" spans="1:33" x14ac:dyDescent="0.2">
      <c r="A21" s="737"/>
      <c r="B21" s="738"/>
      <c r="C21" s="739"/>
      <c r="D21" s="742"/>
      <c r="E21" s="743"/>
      <c r="F21" s="739"/>
      <c r="G21" s="747"/>
      <c r="H21" s="748"/>
      <c r="I21" s="749"/>
      <c r="J21" s="718"/>
      <c r="K21" s="754"/>
      <c r="L21" s="738"/>
      <c r="M21" s="755"/>
      <c r="N21" s="747"/>
      <c r="O21" s="748"/>
      <c r="P21" s="749"/>
      <c r="Q21" s="700"/>
      <c r="R21" s="267"/>
    </row>
    <row r="22" spans="1:33" ht="50.25" customHeight="1" x14ac:dyDescent="0.2">
      <c r="A22" s="740"/>
      <c r="B22" s="741"/>
      <c r="C22" s="734"/>
      <c r="D22" s="732"/>
      <c r="E22" s="733"/>
      <c r="F22" s="734"/>
      <c r="G22" s="750"/>
      <c r="H22" s="751"/>
      <c r="I22" s="752"/>
      <c r="J22" s="719"/>
      <c r="K22" s="756"/>
      <c r="L22" s="741"/>
      <c r="M22" s="757"/>
      <c r="N22" s="750"/>
      <c r="O22" s="751"/>
      <c r="P22" s="752"/>
      <c r="Q22" s="701"/>
      <c r="R22" s="267"/>
      <c r="T22" s="273"/>
      <c r="U22" s="274"/>
      <c r="V22" s="274"/>
      <c r="W22" s="274"/>
      <c r="X22" s="274"/>
      <c r="Y22" s="274"/>
      <c r="Z22" s="274"/>
      <c r="AA22" s="274"/>
      <c r="AB22" s="274"/>
      <c r="AC22" s="274"/>
      <c r="AD22" s="274"/>
      <c r="AE22" s="274"/>
      <c r="AF22" s="275"/>
      <c r="AG22" s="275"/>
    </row>
    <row r="23" spans="1:33" x14ac:dyDescent="0.2">
      <c r="A23" s="268" t="s">
        <v>222</v>
      </c>
      <c r="B23" s="269"/>
      <c r="C23" s="269"/>
      <c r="D23" s="270" t="s">
        <v>223</v>
      </c>
      <c r="E23" s="269"/>
      <c r="F23" s="269"/>
      <c r="G23" s="269" t="s">
        <v>224</v>
      </c>
      <c r="H23" s="269"/>
      <c r="I23" s="269"/>
      <c r="J23" s="269"/>
      <c r="K23" s="270" t="s">
        <v>225</v>
      </c>
      <c r="L23" s="269"/>
      <c r="M23" s="269"/>
      <c r="N23" s="270" t="s">
        <v>226</v>
      </c>
      <c r="O23" s="269"/>
      <c r="P23" s="271"/>
      <c r="Q23" s="269"/>
      <c r="R23" s="267"/>
      <c r="T23" s="758" t="s">
        <v>228</v>
      </c>
      <c r="U23" s="759"/>
      <c r="V23" s="759"/>
      <c r="W23" s="759"/>
      <c r="X23" s="759"/>
      <c r="Y23" s="759"/>
      <c r="Z23" s="759"/>
      <c r="AA23" s="759"/>
      <c r="AB23" s="759"/>
      <c r="AC23" s="759"/>
      <c r="AD23" s="759"/>
      <c r="AE23" s="759"/>
      <c r="AF23" s="266"/>
      <c r="AG23" s="266"/>
    </row>
    <row r="24" spans="1:33" ht="12.75" customHeight="1" x14ac:dyDescent="0.2">
      <c r="A24" s="735" t="str">
        <f>IF(N_Tavoite1Toiminto2&lt;&gt;"",N_Tavoite1Toiminto2,"")</f>
        <v/>
      </c>
      <c r="B24" s="736"/>
      <c r="C24" s="731"/>
      <c r="D24" s="729" t="str">
        <f>IF(N_Tavoite1Toiminto2Kuvaus&lt;&gt;"",N_Tavoite1Toiminto2Kuvaus,"")</f>
        <v/>
      </c>
      <c r="E24" s="730"/>
      <c r="F24" s="731"/>
      <c r="G24" s="744"/>
      <c r="H24" s="745"/>
      <c r="I24" s="746"/>
      <c r="J24" s="717" t="str">
        <f>"500 merkkiä ("&amp;TEXT(LEN(G24),"0")&amp;" käytetty)"</f>
        <v>500 merkkiä (0 käytetty)</v>
      </c>
      <c r="K24" s="729" t="str">
        <f>IF(N_Tavoite1Toiminto2Tulostavoite&lt;&gt;"",N_Tavoite1Toiminto2Tulostavoite,"")</f>
        <v/>
      </c>
      <c r="L24" s="736"/>
      <c r="M24" s="753"/>
      <c r="N24" s="744"/>
      <c r="O24" s="745"/>
      <c r="P24" s="746"/>
      <c r="Q24" s="717" t="str">
        <f>"500 merkkiä ("&amp;TEXT(LEN(N24),"0")&amp;" käytetty)"</f>
        <v>500 merkkiä (0 käytetty)</v>
      </c>
      <c r="R24" s="267"/>
    </row>
    <row r="25" spans="1:33" x14ac:dyDescent="0.2">
      <c r="A25" s="737"/>
      <c r="B25" s="738"/>
      <c r="C25" s="739"/>
      <c r="D25" s="742"/>
      <c r="E25" s="743"/>
      <c r="F25" s="739"/>
      <c r="G25" s="747"/>
      <c r="H25" s="748"/>
      <c r="I25" s="749"/>
      <c r="J25" s="718"/>
      <c r="K25" s="754"/>
      <c r="L25" s="738"/>
      <c r="M25" s="755"/>
      <c r="N25" s="747"/>
      <c r="O25" s="748"/>
      <c r="P25" s="749"/>
      <c r="Q25" s="718"/>
      <c r="R25" s="267"/>
    </row>
    <row r="26" spans="1:33" ht="50.25" customHeight="1" x14ac:dyDescent="0.2">
      <c r="A26" s="740"/>
      <c r="B26" s="741"/>
      <c r="C26" s="734"/>
      <c r="D26" s="732"/>
      <c r="E26" s="733"/>
      <c r="F26" s="734"/>
      <c r="G26" s="750"/>
      <c r="H26" s="751"/>
      <c r="I26" s="752"/>
      <c r="J26" s="719"/>
      <c r="K26" s="756"/>
      <c r="L26" s="741"/>
      <c r="M26" s="757"/>
      <c r="N26" s="750"/>
      <c r="O26" s="751"/>
      <c r="P26" s="752"/>
      <c r="Q26" s="719"/>
      <c r="R26" s="267"/>
    </row>
    <row r="27" spans="1:33" x14ac:dyDescent="0.2">
      <c r="A27" s="268" t="s">
        <v>222</v>
      </c>
      <c r="B27" s="269"/>
      <c r="C27" s="269"/>
      <c r="D27" s="270" t="s">
        <v>223</v>
      </c>
      <c r="E27" s="269"/>
      <c r="F27" s="269"/>
      <c r="G27" s="269" t="s">
        <v>224</v>
      </c>
      <c r="H27" s="269"/>
      <c r="I27" s="269"/>
      <c r="J27" s="269"/>
      <c r="K27" s="270" t="s">
        <v>225</v>
      </c>
      <c r="L27" s="269"/>
      <c r="M27" s="269"/>
      <c r="N27" s="269" t="s">
        <v>226</v>
      </c>
      <c r="O27" s="269"/>
      <c r="P27" s="271"/>
      <c r="Q27" s="269"/>
      <c r="R27" s="267"/>
    </row>
    <row r="28" spans="1:33" ht="12.75" customHeight="1" x14ac:dyDescent="0.2">
      <c r="A28" s="735" t="str">
        <f>IF(N_Tavoite1Toiminto3&lt;&gt;"",N_Tavoite1Toiminto3,"")</f>
        <v/>
      </c>
      <c r="B28" s="736"/>
      <c r="C28" s="731"/>
      <c r="D28" s="729" t="str">
        <f>IF(N_Tavoite1Toiminto3Kuvaus&lt;&gt;"",N_Tavoite1Toiminto3Kuvaus,"")</f>
        <v/>
      </c>
      <c r="E28" s="730"/>
      <c r="F28" s="731"/>
      <c r="G28" s="744"/>
      <c r="H28" s="745"/>
      <c r="I28" s="746"/>
      <c r="J28" s="717" t="str">
        <f>"500 merkkiä ("&amp;TEXT(LEN(G28),"0")&amp;" käytetty)"</f>
        <v>500 merkkiä (0 käytetty)</v>
      </c>
      <c r="K28" s="729" t="str">
        <f>IF(N_Tavoite1Toiminto3Tulostavoite&lt;&gt;"",N_Tavoite1Toiminto3Tulostavoite,"")</f>
        <v/>
      </c>
      <c r="L28" s="736"/>
      <c r="M28" s="753"/>
      <c r="N28" s="744"/>
      <c r="O28" s="745"/>
      <c r="P28" s="746"/>
      <c r="Q28" s="717" t="str">
        <f>"500 merkkiä ("&amp;TEXT(LEN(N28),"0")&amp;" käytetty)"</f>
        <v>500 merkkiä (0 käytetty)</v>
      </c>
      <c r="R28" s="267"/>
    </row>
    <row r="29" spans="1:33" x14ac:dyDescent="0.2">
      <c r="A29" s="737"/>
      <c r="B29" s="738"/>
      <c r="C29" s="739"/>
      <c r="D29" s="742"/>
      <c r="E29" s="743"/>
      <c r="F29" s="739"/>
      <c r="G29" s="747"/>
      <c r="H29" s="748"/>
      <c r="I29" s="749"/>
      <c r="J29" s="718"/>
      <c r="K29" s="754"/>
      <c r="L29" s="738"/>
      <c r="M29" s="755"/>
      <c r="N29" s="747"/>
      <c r="O29" s="748"/>
      <c r="P29" s="749"/>
      <c r="Q29" s="718"/>
      <c r="R29" s="267"/>
    </row>
    <row r="30" spans="1:33" ht="50.25" customHeight="1" x14ac:dyDescent="0.2">
      <c r="A30" s="740"/>
      <c r="B30" s="741"/>
      <c r="C30" s="734"/>
      <c r="D30" s="732"/>
      <c r="E30" s="733"/>
      <c r="F30" s="734"/>
      <c r="G30" s="750"/>
      <c r="H30" s="751"/>
      <c r="I30" s="752"/>
      <c r="J30" s="719"/>
      <c r="K30" s="756"/>
      <c r="L30" s="741"/>
      <c r="M30" s="757"/>
      <c r="N30" s="750"/>
      <c r="O30" s="751"/>
      <c r="P30" s="752"/>
      <c r="Q30" s="719"/>
      <c r="R30" s="267"/>
      <c r="T30" s="277"/>
    </row>
    <row r="31" spans="1:33" ht="21" customHeight="1" x14ac:dyDescent="0.2">
      <c r="A31" s="261" t="s">
        <v>66</v>
      </c>
      <c r="B31" s="262"/>
      <c r="C31" s="262"/>
      <c r="D31" s="263"/>
      <c r="E31" s="262"/>
      <c r="F31" s="262"/>
      <c r="G31" s="262"/>
      <c r="H31" s="262"/>
      <c r="I31" s="262"/>
      <c r="J31" s="262"/>
      <c r="K31" s="263"/>
      <c r="L31" s="262"/>
      <c r="M31" s="262"/>
      <c r="N31" s="262"/>
      <c r="O31" s="262"/>
      <c r="P31" s="262"/>
      <c r="Q31" s="269"/>
      <c r="R31" s="267"/>
    </row>
    <row r="32" spans="1:33" ht="12.75" customHeight="1" x14ac:dyDescent="0.2">
      <c r="A32" s="729">
        <f>N_Tavoite2</f>
        <v>0</v>
      </c>
      <c r="B32" s="736"/>
      <c r="C32" s="736"/>
      <c r="D32" s="736"/>
      <c r="E32" s="736"/>
      <c r="F32" s="736"/>
      <c r="G32" s="736"/>
      <c r="H32" s="736"/>
      <c r="I32" s="736"/>
      <c r="J32" s="736"/>
      <c r="K32" s="736"/>
      <c r="L32" s="736"/>
      <c r="M32" s="736"/>
      <c r="N32" s="736"/>
      <c r="O32" s="736"/>
      <c r="P32" s="753"/>
      <c r="Q32" s="269"/>
      <c r="R32" s="267"/>
    </row>
    <row r="33" spans="1:18" x14ac:dyDescent="0.2">
      <c r="A33" s="756"/>
      <c r="B33" s="741"/>
      <c r="C33" s="741"/>
      <c r="D33" s="741"/>
      <c r="E33" s="741"/>
      <c r="F33" s="741"/>
      <c r="G33" s="741"/>
      <c r="H33" s="741"/>
      <c r="I33" s="741"/>
      <c r="J33" s="741"/>
      <c r="K33" s="741"/>
      <c r="L33" s="741"/>
      <c r="M33" s="741"/>
      <c r="N33" s="741"/>
      <c r="O33" s="741"/>
      <c r="P33" s="757"/>
      <c r="Q33" s="269"/>
      <c r="R33" s="267"/>
    </row>
    <row r="34" spans="1:18" x14ac:dyDescent="0.2">
      <c r="A34" s="268" t="s">
        <v>222</v>
      </c>
      <c r="B34" s="269"/>
      <c r="C34" s="269"/>
      <c r="D34" s="270" t="s">
        <v>223</v>
      </c>
      <c r="E34" s="269"/>
      <c r="F34" s="269"/>
      <c r="G34" s="768" t="s">
        <v>224</v>
      </c>
      <c r="H34" s="768"/>
      <c r="I34" s="768"/>
      <c r="J34" s="269"/>
      <c r="K34" s="270" t="s">
        <v>225</v>
      </c>
      <c r="L34" s="269"/>
      <c r="M34" s="269"/>
      <c r="N34" s="269" t="s">
        <v>226</v>
      </c>
      <c r="O34" s="269"/>
      <c r="P34" s="269"/>
      <c r="Q34" s="269"/>
      <c r="R34" s="267"/>
    </row>
    <row r="35" spans="1:18" ht="12.75" customHeight="1" x14ac:dyDescent="0.2">
      <c r="A35" s="763" t="str">
        <f>IF(N_Tavoite2Toiminto1&lt;&gt;"",N_Tavoite2Toiminto1,"")</f>
        <v/>
      </c>
      <c r="B35" s="724"/>
      <c r="C35" s="725"/>
      <c r="D35" s="723" t="str">
        <f>IF(N_Tavoite2Toiminto1Kuvaus&lt;&gt;"",N_Tavoite2Toiminto1Kuvaus,"")</f>
        <v/>
      </c>
      <c r="E35" s="724"/>
      <c r="F35" s="725"/>
      <c r="G35" s="702"/>
      <c r="H35" s="703"/>
      <c r="I35" s="704"/>
      <c r="J35" s="699" t="str">
        <f>"500 merkkiä ("&amp;TEXT(LEN(G35),"0")&amp;" käytetty)"</f>
        <v>500 merkkiä (0 käytetty)</v>
      </c>
      <c r="K35" s="723" t="str">
        <f>IF(N_Tavoite2Toiminto1Tulostavoite&lt;&gt;"",N_Tavoite2Toiminto1Tulostavoite,"")</f>
        <v/>
      </c>
      <c r="L35" s="724"/>
      <c r="M35" s="725"/>
      <c r="N35" s="702"/>
      <c r="O35" s="703"/>
      <c r="P35" s="704"/>
      <c r="Q35" s="699" t="str">
        <f>"500 merkkiä ("&amp;TEXT(LEN(N35),"0")&amp;" käytetty)"</f>
        <v>500 merkkiä (0 käytetty)</v>
      </c>
      <c r="R35" s="267"/>
    </row>
    <row r="36" spans="1:18" x14ac:dyDescent="0.2">
      <c r="A36" s="764"/>
      <c r="B36" s="761"/>
      <c r="C36" s="762"/>
      <c r="D36" s="760"/>
      <c r="E36" s="761"/>
      <c r="F36" s="762"/>
      <c r="G36" s="705"/>
      <c r="H36" s="706"/>
      <c r="I36" s="707"/>
      <c r="J36" s="700"/>
      <c r="K36" s="760"/>
      <c r="L36" s="761"/>
      <c r="M36" s="762"/>
      <c r="N36" s="705"/>
      <c r="O36" s="706"/>
      <c r="P36" s="707"/>
      <c r="Q36" s="700"/>
      <c r="R36" s="267"/>
    </row>
    <row r="37" spans="1:18" x14ac:dyDescent="0.2">
      <c r="A37" s="764"/>
      <c r="B37" s="761"/>
      <c r="C37" s="762"/>
      <c r="D37" s="760"/>
      <c r="E37" s="761"/>
      <c r="F37" s="762"/>
      <c r="G37" s="705"/>
      <c r="H37" s="706"/>
      <c r="I37" s="707"/>
      <c r="J37" s="700"/>
      <c r="K37" s="760"/>
      <c r="L37" s="761"/>
      <c r="M37" s="762"/>
      <c r="N37" s="705"/>
      <c r="O37" s="706"/>
      <c r="P37" s="707"/>
      <c r="Q37" s="700"/>
      <c r="R37" s="267"/>
    </row>
    <row r="38" spans="1:18" ht="50.25" customHeight="1" x14ac:dyDescent="0.2">
      <c r="A38" s="765"/>
      <c r="B38" s="727"/>
      <c r="C38" s="728"/>
      <c r="D38" s="726"/>
      <c r="E38" s="727"/>
      <c r="F38" s="728"/>
      <c r="G38" s="708"/>
      <c r="H38" s="709"/>
      <c r="I38" s="710"/>
      <c r="J38" s="701"/>
      <c r="K38" s="726"/>
      <c r="L38" s="727"/>
      <c r="M38" s="728"/>
      <c r="N38" s="708"/>
      <c r="O38" s="709"/>
      <c r="P38" s="710"/>
      <c r="Q38" s="701"/>
      <c r="R38" s="267"/>
    </row>
    <row r="39" spans="1:18" ht="12.75" customHeight="1" x14ac:dyDescent="0.2">
      <c r="A39" s="268" t="s">
        <v>222</v>
      </c>
      <c r="B39" s="269"/>
      <c r="C39" s="269"/>
      <c r="D39" s="270" t="s">
        <v>223</v>
      </c>
      <c r="E39" s="269"/>
      <c r="F39" s="269"/>
      <c r="G39" s="269" t="s">
        <v>224</v>
      </c>
      <c r="H39" s="269"/>
      <c r="I39" s="269"/>
      <c r="J39" s="269"/>
      <c r="K39" s="270" t="s">
        <v>225</v>
      </c>
      <c r="L39" s="269"/>
      <c r="M39" s="269"/>
      <c r="N39" s="269" t="s">
        <v>226</v>
      </c>
      <c r="O39" s="269"/>
      <c r="P39" s="279"/>
      <c r="Q39" s="269"/>
      <c r="R39" s="267"/>
    </row>
    <row r="40" spans="1:18" ht="12.75" customHeight="1" x14ac:dyDescent="0.2">
      <c r="A40" s="763" t="str">
        <f>IF(N_Tavoite2Toiminto2&lt;&gt;"",N_Tavoite2Toiminto2,"")</f>
        <v/>
      </c>
      <c r="B40" s="724"/>
      <c r="C40" s="725"/>
      <c r="D40" s="723" t="str">
        <f>IF(N_Tavoite2Toiminto2Kuvaus&lt;&gt;"",N_Tavoite2Toiminto2Kuvaus,"")</f>
        <v/>
      </c>
      <c r="E40" s="724"/>
      <c r="F40" s="725"/>
      <c r="G40" s="702"/>
      <c r="H40" s="703"/>
      <c r="I40" s="704"/>
      <c r="J40" s="699" t="str">
        <f>"500 merkkiä ("&amp;TEXT(LEN(G40),"0")&amp;" käytetty)"</f>
        <v>500 merkkiä (0 käytetty)</v>
      </c>
      <c r="K40" s="723" t="str">
        <f>IF(N_Tavoite2Toiminto2Tulostavoite&lt;&gt;"",N_Tavoite2Toiminto2Tulostavoite,"")</f>
        <v/>
      </c>
      <c r="L40" s="724"/>
      <c r="M40" s="725"/>
      <c r="N40" s="702"/>
      <c r="O40" s="703"/>
      <c r="P40" s="704"/>
      <c r="Q40" s="699" t="str">
        <f>"500 merkkiä ("&amp;TEXT(LEN(N40),"0")&amp;" käytetty)"</f>
        <v>500 merkkiä (0 käytetty)</v>
      </c>
      <c r="R40" s="267"/>
    </row>
    <row r="41" spans="1:18" x14ac:dyDescent="0.2">
      <c r="A41" s="764"/>
      <c r="B41" s="761"/>
      <c r="C41" s="762"/>
      <c r="D41" s="760"/>
      <c r="E41" s="761"/>
      <c r="F41" s="762"/>
      <c r="G41" s="705"/>
      <c r="H41" s="706"/>
      <c r="I41" s="707"/>
      <c r="J41" s="700"/>
      <c r="K41" s="760"/>
      <c r="L41" s="761"/>
      <c r="M41" s="762"/>
      <c r="N41" s="705"/>
      <c r="O41" s="706"/>
      <c r="P41" s="707"/>
      <c r="Q41" s="700"/>
      <c r="R41" s="267"/>
    </row>
    <row r="42" spans="1:18" x14ac:dyDescent="0.2">
      <c r="A42" s="764"/>
      <c r="B42" s="761"/>
      <c r="C42" s="762"/>
      <c r="D42" s="760"/>
      <c r="E42" s="761"/>
      <c r="F42" s="762"/>
      <c r="G42" s="705"/>
      <c r="H42" s="706"/>
      <c r="I42" s="707"/>
      <c r="J42" s="700"/>
      <c r="K42" s="760"/>
      <c r="L42" s="761"/>
      <c r="M42" s="762"/>
      <c r="N42" s="705"/>
      <c r="O42" s="706"/>
      <c r="P42" s="707"/>
      <c r="Q42" s="700"/>
      <c r="R42" s="267"/>
    </row>
    <row r="43" spans="1:18" ht="50.25" customHeight="1" x14ac:dyDescent="0.2">
      <c r="A43" s="765"/>
      <c r="B43" s="727"/>
      <c r="C43" s="728"/>
      <c r="D43" s="726"/>
      <c r="E43" s="727"/>
      <c r="F43" s="728"/>
      <c r="G43" s="708"/>
      <c r="H43" s="709"/>
      <c r="I43" s="710"/>
      <c r="J43" s="701"/>
      <c r="K43" s="726"/>
      <c r="L43" s="727"/>
      <c r="M43" s="728"/>
      <c r="N43" s="708"/>
      <c r="O43" s="709"/>
      <c r="P43" s="710"/>
      <c r="Q43" s="701"/>
      <c r="R43" s="267"/>
    </row>
    <row r="44" spans="1:18" ht="12.75" customHeight="1" x14ac:dyDescent="0.2">
      <c r="A44" s="268" t="s">
        <v>222</v>
      </c>
      <c r="B44" s="269"/>
      <c r="C44" s="269"/>
      <c r="D44" s="270" t="s">
        <v>223</v>
      </c>
      <c r="E44" s="269"/>
      <c r="F44" s="269"/>
      <c r="G44" s="269" t="s">
        <v>224</v>
      </c>
      <c r="H44" s="269"/>
      <c r="I44" s="269"/>
      <c r="J44" s="269"/>
      <c r="K44" s="270" t="s">
        <v>225</v>
      </c>
      <c r="L44" s="269"/>
      <c r="M44" s="269"/>
      <c r="N44" s="269" t="s">
        <v>226</v>
      </c>
      <c r="O44" s="269"/>
      <c r="P44" s="279"/>
      <c r="Q44" s="269"/>
      <c r="R44" s="267"/>
    </row>
    <row r="45" spans="1:18" ht="12.75" customHeight="1" x14ac:dyDescent="0.2">
      <c r="A45" s="763" t="str">
        <f>IF(N_Tavoite2Toiminto3&lt;&gt;"",N_Tavoite2Toiminto3,"")</f>
        <v/>
      </c>
      <c r="B45" s="724"/>
      <c r="C45" s="725"/>
      <c r="D45" s="723" t="str">
        <f>IF(N_Tavoite2Toiminto3Kuvaus&lt;&gt;"",N_Tavoite2Toiminto3Kuvaus,"")</f>
        <v/>
      </c>
      <c r="E45" s="724"/>
      <c r="F45" s="725"/>
      <c r="G45" s="702"/>
      <c r="H45" s="703"/>
      <c r="I45" s="704"/>
      <c r="J45" s="699" t="str">
        <f>"500 merkkiä ("&amp;TEXT(LEN(G45),"0")&amp;" käytetty)"</f>
        <v>500 merkkiä (0 käytetty)</v>
      </c>
      <c r="K45" s="723" t="str">
        <f>IF(N_Tavoite2Toiminto3Tulostavoite&lt;&gt;"",N_Tavoite2Toiminto3Tulostavoite,"")</f>
        <v/>
      </c>
      <c r="L45" s="724"/>
      <c r="M45" s="725"/>
      <c r="N45" s="702"/>
      <c r="O45" s="703"/>
      <c r="P45" s="704"/>
      <c r="Q45" s="699" t="str">
        <f>"500 merkkiä ("&amp;TEXT(LEN(N45),"0")&amp;" käytetty)"</f>
        <v>500 merkkiä (0 käytetty)</v>
      </c>
      <c r="R45" s="267"/>
    </row>
    <row r="46" spans="1:18" x14ac:dyDescent="0.2">
      <c r="A46" s="764"/>
      <c r="B46" s="761"/>
      <c r="C46" s="762"/>
      <c r="D46" s="760"/>
      <c r="E46" s="761"/>
      <c r="F46" s="762"/>
      <c r="G46" s="705"/>
      <c r="H46" s="706"/>
      <c r="I46" s="707"/>
      <c r="J46" s="700"/>
      <c r="K46" s="760"/>
      <c r="L46" s="761"/>
      <c r="M46" s="762"/>
      <c r="N46" s="705"/>
      <c r="O46" s="706"/>
      <c r="P46" s="707"/>
      <c r="Q46" s="700"/>
      <c r="R46" s="267"/>
    </row>
    <row r="47" spans="1:18" x14ac:dyDescent="0.2">
      <c r="A47" s="764"/>
      <c r="B47" s="761"/>
      <c r="C47" s="762"/>
      <c r="D47" s="760"/>
      <c r="E47" s="761"/>
      <c r="F47" s="762"/>
      <c r="G47" s="705"/>
      <c r="H47" s="706"/>
      <c r="I47" s="707"/>
      <c r="J47" s="700"/>
      <c r="K47" s="760"/>
      <c r="L47" s="761"/>
      <c r="M47" s="762"/>
      <c r="N47" s="705"/>
      <c r="O47" s="706"/>
      <c r="P47" s="707"/>
      <c r="Q47" s="700"/>
      <c r="R47" s="280"/>
    </row>
    <row r="48" spans="1:18" ht="50.25" customHeight="1" x14ac:dyDescent="0.2">
      <c r="A48" s="765"/>
      <c r="B48" s="727"/>
      <c r="C48" s="728"/>
      <c r="D48" s="726"/>
      <c r="E48" s="727"/>
      <c r="F48" s="728"/>
      <c r="G48" s="708"/>
      <c r="H48" s="709"/>
      <c r="I48" s="710"/>
      <c r="J48" s="701"/>
      <c r="K48" s="726"/>
      <c r="L48" s="727"/>
      <c r="M48" s="728"/>
      <c r="N48" s="708"/>
      <c r="O48" s="709"/>
      <c r="P48" s="710"/>
      <c r="Q48" s="701"/>
      <c r="R48" s="267"/>
    </row>
    <row r="49" spans="1:18" ht="21" customHeight="1" x14ac:dyDescent="0.2">
      <c r="A49" s="261" t="s">
        <v>67</v>
      </c>
      <c r="B49" s="262"/>
      <c r="C49" s="262"/>
      <c r="D49" s="263"/>
      <c r="E49" s="262"/>
      <c r="F49" s="262"/>
      <c r="G49" s="262"/>
      <c r="H49" s="262"/>
      <c r="I49" s="262"/>
      <c r="J49" s="262"/>
      <c r="K49" s="263"/>
      <c r="L49" s="262"/>
      <c r="M49" s="262"/>
      <c r="N49" s="262"/>
      <c r="O49" s="262"/>
      <c r="P49" s="278"/>
      <c r="Q49" s="262"/>
      <c r="R49" s="264"/>
    </row>
    <row r="50" spans="1:18" x14ac:dyDescent="0.2">
      <c r="A50" s="729">
        <f>N_Tavoite3</f>
        <v>0</v>
      </c>
      <c r="B50" s="730"/>
      <c r="C50" s="730"/>
      <c r="D50" s="730"/>
      <c r="E50" s="730"/>
      <c r="F50" s="730"/>
      <c r="G50" s="730"/>
      <c r="H50" s="730"/>
      <c r="I50" s="730"/>
      <c r="J50" s="730"/>
      <c r="K50" s="730"/>
      <c r="L50" s="730"/>
      <c r="M50" s="730"/>
      <c r="N50" s="730"/>
      <c r="O50" s="730"/>
      <c r="P50" s="731"/>
      <c r="Q50" s="269"/>
      <c r="R50" s="267"/>
    </row>
    <row r="51" spans="1:18" x14ac:dyDescent="0.2">
      <c r="A51" s="732"/>
      <c r="B51" s="733"/>
      <c r="C51" s="733"/>
      <c r="D51" s="733"/>
      <c r="E51" s="733"/>
      <c r="F51" s="733"/>
      <c r="G51" s="733"/>
      <c r="H51" s="733"/>
      <c r="I51" s="733"/>
      <c r="J51" s="733"/>
      <c r="K51" s="733"/>
      <c r="L51" s="733"/>
      <c r="M51" s="733"/>
      <c r="N51" s="733"/>
      <c r="O51" s="733"/>
      <c r="P51" s="734"/>
      <c r="Q51" s="269"/>
      <c r="R51" s="267"/>
    </row>
    <row r="52" spans="1:18" x14ac:dyDescent="0.2">
      <c r="A52" s="268" t="s">
        <v>222</v>
      </c>
      <c r="B52" s="269"/>
      <c r="C52" s="269"/>
      <c r="D52" s="270" t="s">
        <v>223</v>
      </c>
      <c r="E52" s="269"/>
      <c r="F52" s="269"/>
      <c r="G52" s="768" t="s">
        <v>224</v>
      </c>
      <c r="H52" s="768"/>
      <c r="I52" s="768"/>
      <c r="J52" s="269"/>
      <c r="K52" s="270" t="s">
        <v>225</v>
      </c>
      <c r="L52" s="269"/>
      <c r="M52" s="269"/>
      <c r="N52" s="269" t="s">
        <v>226</v>
      </c>
      <c r="O52" s="269"/>
      <c r="P52" s="279"/>
      <c r="Q52" s="269"/>
      <c r="R52" s="267"/>
    </row>
    <row r="53" spans="1:18" ht="12.75" customHeight="1" x14ac:dyDescent="0.2">
      <c r="A53" s="763" t="str">
        <f>IF(N_Tavoite3Toiminto1&lt;&gt;"",N_Tavoite3Toiminto1,"")</f>
        <v/>
      </c>
      <c r="B53" s="724"/>
      <c r="C53" s="769"/>
      <c r="D53" s="723" t="str">
        <f>IF(N_Tavoite3Toiminto1Kuvaus&lt;&gt;"",N_Tavoite3Toiminto1Kuvaus,"")</f>
        <v/>
      </c>
      <c r="E53" s="774"/>
      <c r="F53" s="769"/>
      <c r="G53" s="702"/>
      <c r="H53" s="703"/>
      <c r="I53" s="704"/>
      <c r="J53" s="699" t="str">
        <f>"500 merkkiä ("&amp;TEXT(LEN(G53),"0")&amp;" käytetty)"</f>
        <v>500 merkkiä (0 käytetty)</v>
      </c>
      <c r="K53" s="723" t="str">
        <f>IF(N_Tavoite3Toiminto1Tulostavoite&lt;&gt;"",N_Tavoite3Toiminto1Tulostavoite,"")</f>
        <v/>
      </c>
      <c r="L53" s="724"/>
      <c r="M53" s="725"/>
      <c r="N53" s="702"/>
      <c r="O53" s="703"/>
      <c r="P53" s="704"/>
      <c r="Q53" s="699" t="str">
        <f>"500 merkkiä ("&amp;TEXT(LEN(N53),"0")&amp;" käytetty)"</f>
        <v>500 merkkiä (0 käytetty)</v>
      </c>
      <c r="R53" s="267"/>
    </row>
    <row r="54" spans="1:18" x14ac:dyDescent="0.2">
      <c r="A54" s="764"/>
      <c r="B54" s="761"/>
      <c r="C54" s="770"/>
      <c r="D54" s="775"/>
      <c r="E54" s="776"/>
      <c r="F54" s="770"/>
      <c r="G54" s="705"/>
      <c r="H54" s="706"/>
      <c r="I54" s="707"/>
      <c r="J54" s="700"/>
      <c r="K54" s="760"/>
      <c r="L54" s="761"/>
      <c r="M54" s="762"/>
      <c r="N54" s="705"/>
      <c r="O54" s="706"/>
      <c r="P54" s="707"/>
      <c r="Q54" s="700"/>
      <c r="R54" s="267"/>
    </row>
    <row r="55" spans="1:18" x14ac:dyDescent="0.2">
      <c r="A55" s="764"/>
      <c r="B55" s="761"/>
      <c r="C55" s="770"/>
      <c r="D55" s="775"/>
      <c r="E55" s="776"/>
      <c r="F55" s="770"/>
      <c r="G55" s="705"/>
      <c r="H55" s="706"/>
      <c r="I55" s="707"/>
      <c r="J55" s="700"/>
      <c r="K55" s="760"/>
      <c r="L55" s="761"/>
      <c r="M55" s="762"/>
      <c r="N55" s="705"/>
      <c r="O55" s="706"/>
      <c r="P55" s="707"/>
      <c r="Q55" s="700"/>
      <c r="R55" s="267"/>
    </row>
    <row r="56" spans="1:18" ht="50.25" customHeight="1" x14ac:dyDescent="0.2">
      <c r="A56" s="771"/>
      <c r="B56" s="772"/>
      <c r="C56" s="773"/>
      <c r="D56" s="777"/>
      <c r="E56" s="772"/>
      <c r="F56" s="773"/>
      <c r="G56" s="708"/>
      <c r="H56" s="709"/>
      <c r="I56" s="710"/>
      <c r="J56" s="701"/>
      <c r="K56" s="726"/>
      <c r="L56" s="727"/>
      <c r="M56" s="728"/>
      <c r="N56" s="708"/>
      <c r="O56" s="709"/>
      <c r="P56" s="710"/>
      <c r="Q56" s="701"/>
      <c r="R56" s="267"/>
    </row>
    <row r="57" spans="1:18" x14ac:dyDescent="0.2">
      <c r="A57" s="268" t="s">
        <v>222</v>
      </c>
      <c r="B57" s="269"/>
      <c r="C57" s="269"/>
      <c r="D57" s="270" t="s">
        <v>223</v>
      </c>
      <c r="E57" s="269"/>
      <c r="F57" s="269"/>
      <c r="G57" s="269" t="s">
        <v>224</v>
      </c>
      <c r="H57" s="269"/>
      <c r="I57" s="269"/>
      <c r="J57" s="269"/>
      <c r="K57" s="270" t="s">
        <v>225</v>
      </c>
      <c r="L57" s="269"/>
      <c r="M57" s="269"/>
      <c r="N57" s="269" t="s">
        <v>226</v>
      </c>
      <c r="O57" s="269"/>
      <c r="P57" s="279"/>
      <c r="Q57" s="269"/>
      <c r="R57" s="267"/>
    </row>
    <row r="58" spans="1:18" ht="12.75" customHeight="1" x14ac:dyDescent="0.2">
      <c r="A58" s="763" t="str">
        <f>IF(N_Tavoite3Toiminto2&lt;&gt;"",N_Tavoite3Toiminto2,"")</f>
        <v/>
      </c>
      <c r="B58" s="724"/>
      <c r="C58" s="725"/>
      <c r="D58" s="723" t="str">
        <f>IF(N_Tavoite3Toiminto2Kuvaus&lt;&gt;"",N_Tavoite3Toiminto2Kuvaus,"")</f>
        <v/>
      </c>
      <c r="E58" s="774"/>
      <c r="F58" s="769"/>
      <c r="G58" s="702"/>
      <c r="H58" s="703"/>
      <c r="I58" s="704"/>
      <c r="J58" s="699" t="str">
        <f>"500 merkkiä ("&amp;TEXT(LEN(G58),"0")&amp;" käytetty)"</f>
        <v>500 merkkiä (0 käytetty)</v>
      </c>
      <c r="K58" s="723" t="str">
        <f>IF(N_Tavoite3Toiminto2Tulostavoite&lt;&gt;"",N_Tavoite3Toiminto2Tulostavoite,"")</f>
        <v/>
      </c>
      <c r="L58" s="724"/>
      <c r="M58" s="725"/>
      <c r="N58" s="702"/>
      <c r="O58" s="703"/>
      <c r="P58" s="704"/>
      <c r="Q58" s="699" t="str">
        <f>"500 merkkiä ("&amp;TEXT(LEN(N58),"0")&amp;" käytetty)"</f>
        <v>500 merkkiä (0 käytetty)</v>
      </c>
      <c r="R58" s="267"/>
    </row>
    <row r="59" spans="1:18" x14ac:dyDescent="0.2">
      <c r="A59" s="764"/>
      <c r="B59" s="761"/>
      <c r="C59" s="762"/>
      <c r="D59" s="775"/>
      <c r="E59" s="776"/>
      <c r="F59" s="770"/>
      <c r="G59" s="705"/>
      <c r="H59" s="706"/>
      <c r="I59" s="707"/>
      <c r="J59" s="700"/>
      <c r="K59" s="760"/>
      <c r="L59" s="761"/>
      <c r="M59" s="762"/>
      <c r="N59" s="705"/>
      <c r="O59" s="706"/>
      <c r="P59" s="707"/>
      <c r="Q59" s="700"/>
      <c r="R59" s="267"/>
    </row>
    <row r="60" spans="1:18" x14ac:dyDescent="0.2">
      <c r="A60" s="764"/>
      <c r="B60" s="761"/>
      <c r="C60" s="762"/>
      <c r="D60" s="775"/>
      <c r="E60" s="776"/>
      <c r="F60" s="770"/>
      <c r="G60" s="705"/>
      <c r="H60" s="706"/>
      <c r="I60" s="707"/>
      <c r="J60" s="700"/>
      <c r="K60" s="760"/>
      <c r="L60" s="761"/>
      <c r="M60" s="762"/>
      <c r="N60" s="705"/>
      <c r="O60" s="706"/>
      <c r="P60" s="707"/>
      <c r="Q60" s="700"/>
      <c r="R60" s="267"/>
    </row>
    <row r="61" spans="1:18" ht="50.25" customHeight="1" x14ac:dyDescent="0.2">
      <c r="A61" s="765"/>
      <c r="B61" s="727"/>
      <c r="C61" s="728"/>
      <c r="D61" s="777"/>
      <c r="E61" s="772"/>
      <c r="F61" s="773"/>
      <c r="G61" s="708"/>
      <c r="H61" s="709"/>
      <c r="I61" s="710"/>
      <c r="J61" s="701"/>
      <c r="K61" s="726"/>
      <c r="L61" s="727"/>
      <c r="M61" s="728"/>
      <c r="N61" s="708"/>
      <c r="O61" s="709"/>
      <c r="P61" s="710"/>
      <c r="Q61" s="701"/>
      <c r="R61" s="267"/>
    </row>
    <row r="62" spans="1:18" x14ac:dyDescent="0.2">
      <c r="A62" s="268" t="s">
        <v>222</v>
      </c>
      <c r="B62" s="269"/>
      <c r="C62" s="269"/>
      <c r="D62" s="270" t="s">
        <v>223</v>
      </c>
      <c r="E62" s="269"/>
      <c r="F62" s="269"/>
      <c r="G62" s="269" t="s">
        <v>224</v>
      </c>
      <c r="H62" s="269"/>
      <c r="I62" s="269"/>
      <c r="J62" s="269"/>
      <c r="K62" s="270" t="s">
        <v>225</v>
      </c>
      <c r="L62" s="269"/>
      <c r="M62" s="269"/>
      <c r="N62" s="269" t="s">
        <v>226</v>
      </c>
      <c r="O62" s="269"/>
      <c r="P62" s="279"/>
      <c r="Q62" s="269"/>
      <c r="R62" s="267"/>
    </row>
    <row r="63" spans="1:18" ht="12.75" customHeight="1" x14ac:dyDescent="0.2">
      <c r="A63" s="763" t="str">
        <f>IF(N_Tavoite3Toiminto3&lt;&gt;"",N_Tavoite3Toiminto3,"")</f>
        <v/>
      </c>
      <c r="B63" s="774"/>
      <c r="C63" s="769"/>
      <c r="D63" s="723" t="str">
        <f>IF(N_Tavoite3Toiminto3Kuvaus&lt;&gt;"",N_Tavoite3Toiminto3Kuvaus,"")</f>
        <v/>
      </c>
      <c r="E63" s="774"/>
      <c r="F63" s="769"/>
      <c r="G63" s="702"/>
      <c r="H63" s="703"/>
      <c r="I63" s="704"/>
      <c r="J63" s="699" t="str">
        <f>"500 merkkiä ("&amp;TEXT(LEN(G63),"0")&amp;" käytetty)"</f>
        <v>500 merkkiä (0 käytetty)</v>
      </c>
      <c r="K63" s="723" t="str">
        <f>IF(N_Tavoite3Toiminto3Tulostavoite&lt;&gt;"",N_Tavoite3Toiminto3Tulostavoite,"")</f>
        <v/>
      </c>
      <c r="L63" s="724"/>
      <c r="M63" s="725"/>
      <c r="N63" s="703"/>
      <c r="O63" s="703"/>
      <c r="P63" s="704"/>
      <c r="Q63" s="699" t="str">
        <f>"500 merkkiä ("&amp;TEXT(LEN(N63),"0")&amp;" käytetty)"</f>
        <v>500 merkkiä (0 käytetty)</v>
      </c>
      <c r="R63" s="267"/>
    </row>
    <row r="64" spans="1:18" x14ac:dyDescent="0.2">
      <c r="A64" s="778"/>
      <c r="B64" s="776"/>
      <c r="C64" s="770"/>
      <c r="D64" s="775"/>
      <c r="E64" s="776"/>
      <c r="F64" s="770"/>
      <c r="G64" s="705"/>
      <c r="H64" s="706"/>
      <c r="I64" s="707"/>
      <c r="J64" s="700"/>
      <c r="K64" s="760"/>
      <c r="L64" s="761"/>
      <c r="M64" s="762"/>
      <c r="N64" s="706"/>
      <c r="O64" s="706"/>
      <c r="P64" s="707"/>
      <c r="Q64" s="700"/>
      <c r="R64" s="267"/>
    </row>
    <row r="65" spans="1:18" x14ac:dyDescent="0.2">
      <c r="A65" s="778"/>
      <c r="B65" s="776"/>
      <c r="C65" s="770"/>
      <c r="D65" s="775"/>
      <c r="E65" s="776"/>
      <c r="F65" s="770"/>
      <c r="G65" s="705"/>
      <c r="H65" s="706"/>
      <c r="I65" s="707"/>
      <c r="J65" s="700"/>
      <c r="K65" s="760"/>
      <c r="L65" s="761"/>
      <c r="M65" s="762"/>
      <c r="N65" s="706"/>
      <c r="O65" s="706"/>
      <c r="P65" s="707"/>
      <c r="Q65" s="700"/>
      <c r="R65" s="280"/>
    </row>
    <row r="66" spans="1:18" ht="50.25" customHeight="1" x14ac:dyDescent="0.2">
      <c r="A66" s="771"/>
      <c r="B66" s="772"/>
      <c r="C66" s="773"/>
      <c r="D66" s="777"/>
      <c r="E66" s="772"/>
      <c r="F66" s="773"/>
      <c r="G66" s="708"/>
      <c r="H66" s="709"/>
      <c r="I66" s="710"/>
      <c r="J66" s="701"/>
      <c r="K66" s="726"/>
      <c r="L66" s="727"/>
      <c r="M66" s="728"/>
      <c r="N66" s="709"/>
      <c r="O66" s="709"/>
      <c r="P66" s="710"/>
      <c r="Q66" s="701"/>
      <c r="R66" s="267"/>
    </row>
    <row r="67" spans="1:18" ht="21" customHeight="1" x14ac:dyDescent="0.2">
      <c r="A67" s="261" t="s">
        <v>321</v>
      </c>
      <c r="B67" s="262"/>
      <c r="C67" s="262"/>
      <c r="D67" s="263"/>
      <c r="E67" s="262"/>
      <c r="F67" s="262"/>
      <c r="G67" s="262"/>
      <c r="H67" s="262"/>
      <c r="I67" s="262"/>
      <c r="J67" s="262"/>
      <c r="K67" s="263"/>
      <c r="L67" s="262"/>
      <c r="M67" s="262"/>
      <c r="N67" s="262"/>
      <c r="O67" s="262"/>
      <c r="P67" s="278"/>
      <c r="Q67" s="262"/>
      <c r="R67" s="264"/>
    </row>
    <row r="68" spans="1:18" x14ac:dyDescent="0.2">
      <c r="A68" s="729">
        <f>N_Tavoite4</f>
        <v>0</v>
      </c>
      <c r="B68" s="730"/>
      <c r="C68" s="730"/>
      <c r="D68" s="730"/>
      <c r="E68" s="730"/>
      <c r="F68" s="730"/>
      <c r="G68" s="730"/>
      <c r="H68" s="730"/>
      <c r="I68" s="730"/>
      <c r="J68" s="730"/>
      <c r="K68" s="730"/>
      <c r="L68" s="730"/>
      <c r="M68" s="730"/>
      <c r="N68" s="730"/>
      <c r="O68" s="730"/>
      <c r="P68" s="731"/>
      <c r="Q68" s="269"/>
      <c r="R68" s="267"/>
    </row>
    <row r="69" spans="1:18" x14ac:dyDescent="0.2">
      <c r="A69" s="732"/>
      <c r="B69" s="733"/>
      <c r="C69" s="733"/>
      <c r="D69" s="733"/>
      <c r="E69" s="733"/>
      <c r="F69" s="733"/>
      <c r="G69" s="733"/>
      <c r="H69" s="733"/>
      <c r="I69" s="733"/>
      <c r="J69" s="733"/>
      <c r="K69" s="733"/>
      <c r="L69" s="733"/>
      <c r="M69" s="733"/>
      <c r="N69" s="733"/>
      <c r="O69" s="733"/>
      <c r="P69" s="734"/>
      <c r="Q69" s="269"/>
      <c r="R69" s="267"/>
    </row>
    <row r="70" spans="1:18" x14ac:dyDescent="0.2">
      <c r="A70" s="268" t="s">
        <v>222</v>
      </c>
      <c r="B70" s="269"/>
      <c r="C70" s="269"/>
      <c r="D70" s="270" t="s">
        <v>223</v>
      </c>
      <c r="E70" s="269"/>
      <c r="F70" s="269"/>
      <c r="G70" s="768" t="s">
        <v>224</v>
      </c>
      <c r="H70" s="768"/>
      <c r="I70" s="768"/>
      <c r="J70" s="269"/>
      <c r="K70" s="270" t="s">
        <v>225</v>
      </c>
      <c r="L70" s="269"/>
      <c r="M70" s="269"/>
      <c r="N70" s="269" t="s">
        <v>226</v>
      </c>
      <c r="O70" s="269"/>
      <c r="P70" s="279"/>
      <c r="Q70" s="269"/>
      <c r="R70" s="267"/>
    </row>
    <row r="71" spans="1:18" ht="12.75" customHeight="1" x14ac:dyDescent="0.2">
      <c r="A71" s="763" t="str">
        <f>IF(N_Tavoite4Toiminto1&lt;&gt;"",N_Tavoite4Toiminto1,"")</f>
        <v/>
      </c>
      <c r="B71" s="724"/>
      <c r="C71" s="769"/>
      <c r="D71" s="723" t="str">
        <f>IF(N_Tavoite4Toiminto1Kuvaus&lt;&gt;"",N_Tavoite4Toiminto1Kuvaus,"")</f>
        <v/>
      </c>
      <c r="E71" s="774"/>
      <c r="F71" s="769"/>
      <c r="G71" s="702"/>
      <c r="H71" s="703"/>
      <c r="I71" s="704"/>
      <c r="J71" s="699" t="str">
        <f>"500 merkkiä ("&amp;TEXT(LEN(G71),"0")&amp;" käytetty)"</f>
        <v>500 merkkiä (0 käytetty)</v>
      </c>
      <c r="K71" s="723" t="str">
        <f>IF(N_Tavoite4Toiminto1Tulostavoite&lt;&gt;"",N_Tavoite4Toiminto1Tulostavoite,"")</f>
        <v/>
      </c>
      <c r="L71" s="724"/>
      <c r="M71" s="725"/>
      <c r="N71" s="702"/>
      <c r="O71" s="703"/>
      <c r="P71" s="704"/>
      <c r="Q71" s="699" t="str">
        <f>"500 merkkiä ("&amp;TEXT(LEN(A134),"0")&amp;" käytetty)"</f>
        <v>500 merkkiä (0 käytetty)</v>
      </c>
      <c r="R71" s="267"/>
    </row>
    <row r="72" spans="1:18" x14ac:dyDescent="0.2">
      <c r="A72" s="764"/>
      <c r="B72" s="761"/>
      <c r="C72" s="770"/>
      <c r="D72" s="775"/>
      <c r="E72" s="776"/>
      <c r="F72" s="770"/>
      <c r="G72" s="705"/>
      <c r="H72" s="706"/>
      <c r="I72" s="707"/>
      <c r="J72" s="700"/>
      <c r="K72" s="760"/>
      <c r="L72" s="761"/>
      <c r="M72" s="762"/>
      <c r="N72" s="705"/>
      <c r="O72" s="706"/>
      <c r="P72" s="707"/>
      <c r="Q72" s="700"/>
      <c r="R72" s="267"/>
    </row>
    <row r="73" spans="1:18" x14ac:dyDescent="0.2">
      <c r="A73" s="764"/>
      <c r="B73" s="761"/>
      <c r="C73" s="770"/>
      <c r="D73" s="775"/>
      <c r="E73" s="776"/>
      <c r="F73" s="770"/>
      <c r="G73" s="705"/>
      <c r="H73" s="706"/>
      <c r="I73" s="707"/>
      <c r="J73" s="700"/>
      <c r="K73" s="760"/>
      <c r="L73" s="761"/>
      <c r="M73" s="762"/>
      <c r="N73" s="705"/>
      <c r="O73" s="706"/>
      <c r="P73" s="707"/>
      <c r="Q73" s="700"/>
      <c r="R73" s="267"/>
    </row>
    <row r="74" spans="1:18" ht="50.25" customHeight="1" x14ac:dyDescent="0.2">
      <c r="A74" s="771"/>
      <c r="B74" s="772"/>
      <c r="C74" s="773"/>
      <c r="D74" s="777"/>
      <c r="E74" s="772"/>
      <c r="F74" s="773"/>
      <c r="G74" s="708"/>
      <c r="H74" s="709"/>
      <c r="I74" s="710"/>
      <c r="J74" s="701"/>
      <c r="K74" s="726"/>
      <c r="L74" s="727"/>
      <c r="M74" s="728"/>
      <c r="N74" s="708"/>
      <c r="O74" s="709"/>
      <c r="P74" s="710"/>
      <c r="Q74" s="701"/>
      <c r="R74" s="267"/>
    </row>
    <row r="75" spans="1:18" x14ac:dyDescent="0.2">
      <c r="A75" s="268" t="s">
        <v>222</v>
      </c>
      <c r="B75" s="269"/>
      <c r="C75" s="269"/>
      <c r="D75" s="270" t="s">
        <v>223</v>
      </c>
      <c r="E75" s="269"/>
      <c r="F75" s="269"/>
      <c r="G75" s="269" t="s">
        <v>224</v>
      </c>
      <c r="H75" s="269"/>
      <c r="I75" s="269"/>
      <c r="J75" s="269"/>
      <c r="K75" s="270" t="s">
        <v>225</v>
      </c>
      <c r="L75" s="269"/>
      <c r="M75" s="269"/>
      <c r="N75" s="269" t="s">
        <v>226</v>
      </c>
      <c r="O75" s="269"/>
      <c r="P75" s="279"/>
      <c r="Q75" s="269"/>
      <c r="R75" s="267"/>
    </row>
    <row r="76" spans="1:18" ht="12.75" customHeight="1" x14ac:dyDescent="0.2">
      <c r="A76" s="763" t="str">
        <f>IF(N_Tavoite4Toiminto2&lt;&gt;"",N_Tavoite4Toiminto2,"")</f>
        <v/>
      </c>
      <c r="B76" s="724"/>
      <c r="C76" s="725"/>
      <c r="D76" s="723" t="str">
        <f>IF(N_Tavoite4Toiminto2Kuvaus&lt;&gt;"",N_Tavoite4Toiminto2Kuvaus,"")</f>
        <v/>
      </c>
      <c r="E76" s="774"/>
      <c r="F76" s="769"/>
      <c r="G76" s="702"/>
      <c r="H76" s="703"/>
      <c r="I76" s="704"/>
      <c r="J76" s="699" t="str">
        <f>"500 merkkiä ("&amp;TEXT(LEN(G76),"0")&amp;" käytetty)"</f>
        <v>500 merkkiä (0 käytetty)</v>
      </c>
      <c r="K76" s="723" t="str">
        <f>IF(N_Tavoite4Toiminto2Tulostavoite&lt;&gt;"",N_Tavoite4Toiminto2Tulostavoite,"")</f>
        <v/>
      </c>
      <c r="L76" s="724"/>
      <c r="M76" s="725"/>
      <c r="N76" s="702"/>
      <c r="O76" s="703"/>
      <c r="P76" s="704"/>
      <c r="Q76" s="699" t="str">
        <f>"500 merkkiä ("&amp;TEXT(LEN(N76),"0")&amp;" käytetty)"</f>
        <v>500 merkkiä (0 käytetty)</v>
      </c>
      <c r="R76" s="267"/>
    </row>
    <row r="77" spans="1:18" x14ac:dyDescent="0.2">
      <c r="A77" s="764"/>
      <c r="B77" s="761"/>
      <c r="C77" s="762"/>
      <c r="D77" s="775"/>
      <c r="E77" s="776"/>
      <c r="F77" s="770"/>
      <c r="G77" s="705"/>
      <c r="H77" s="706"/>
      <c r="I77" s="707"/>
      <c r="J77" s="700"/>
      <c r="K77" s="760"/>
      <c r="L77" s="761"/>
      <c r="M77" s="762"/>
      <c r="N77" s="705"/>
      <c r="O77" s="706"/>
      <c r="P77" s="707"/>
      <c r="Q77" s="700"/>
      <c r="R77" s="267"/>
    </row>
    <row r="78" spans="1:18" x14ac:dyDescent="0.2">
      <c r="A78" s="764"/>
      <c r="B78" s="761"/>
      <c r="C78" s="762"/>
      <c r="D78" s="775"/>
      <c r="E78" s="776"/>
      <c r="F78" s="770"/>
      <c r="G78" s="705"/>
      <c r="H78" s="706"/>
      <c r="I78" s="707"/>
      <c r="J78" s="700"/>
      <c r="K78" s="760"/>
      <c r="L78" s="761"/>
      <c r="M78" s="762"/>
      <c r="N78" s="705"/>
      <c r="O78" s="706"/>
      <c r="P78" s="707"/>
      <c r="Q78" s="700"/>
      <c r="R78" s="267"/>
    </row>
    <row r="79" spans="1:18" ht="50.25" customHeight="1" x14ac:dyDescent="0.2">
      <c r="A79" s="765"/>
      <c r="B79" s="727"/>
      <c r="C79" s="728"/>
      <c r="D79" s="777"/>
      <c r="E79" s="772"/>
      <c r="F79" s="773"/>
      <c r="G79" s="708"/>
      <c r="H79" s="709"/>
      <c r="I79" s="710"/>
      <c r="J79" s="701"/>
      <c r="K79" s="726"/>
      <c r="L79" s="727"/>
      <c r="M79" s="728"/>
      <c r="N79" s="708"/>
      <c r="O79" s="709"/>
      <c r="P79" s="710"/>
      <c r="Q79" s="701"/>
      <c r="R79" s="267"/>
    </row>
    <row r="80" spans="1:18" x14ac:dyDescent="0.2">
      <c r="A80" s="268" t="s">
        <v>222</v>
      </c>
      <c r="B80" s="269"/>
      <c r="C80" s="269"/>
      <c r="D80" s="270" t="s">
        <v>223</v>
      </c>
      <c r="E80" s="269"/>
      <c r="F80" s="269"/>
      <c r="G80" s="269" t="s">
        <v>224</v>
      </c>
      <c r="H80" s="269"/>
      <c r="I80" s="269"/>
      <c r="J80" s="269"/>
      <c r="K80" s="270" t="s">
        <v>225</v>
      </c>
      <c r="L80" s="269"/>
      <c r="M80" s="269"/>
      <c r="N80" s="269" t="s">
        <v>226</v>
      </c>
      <c r="O80" s="269"/>
      <c r="P80" s="279"/>
      <c r="Q80" s="269"/>
      <c r="R80" s="267"/>
    </row>
    <row r="81" spans="1:31" ht="12.75" customHeight="1" x14ac:dyDescent="0.2">
      <c r="A81" s="763" t="str">
        <f>IF(N_Tavoite4Toiminto3&lt;&gt;"",N_Tavoite4Toiminto3,"")</f>
        <v/>
      </c>
      <c r="B81" s="774"/>
      <c r="C81" s="769"/>
      <c r="D81" s="723" t="str">
        <f>IF(N_Tavoite4Toiminto3Kuvaus&lt;&gt;"",N_Tavoite4Toiminto3Kuvaus,"")</f>
        <v/>
      </c>
      <c r="E81" s="774"/>
      <c r="F81" s="769"/>
      <c r="G81" s="702"/>
      <c r="H81" s="703"/>
      <c r="I81" s="704"/>
      <c r="J81" s="699" t="str">
        <f>"500 merkkiä ("&amp;TEXT(LEN(G81),"0")&amp;" käytetty)"</f>
        <v>500 merkkiä (0 käytetty)</v>
      </c>
      <c r="K81" s="723" t="str">
        <f>IF(N_Tavoite4Toiminto3Tulostavoite&lt;&gt;"",N_Tavoite4Toiminto3Tulostavoite,"")</f>
        <v/>
      </c>
      <c r="L81" s="724"/>
      <c r="M81" s="725"/>
      <c r="N81" s="703"/>
      <c r="O81" s="703"/>
      <c r="P81" s="704"/>
      <c r="Q81" s="699" t="str">
        <f>"500 merkkiä ("&amp;TEXT(LEN(N81),"0")&amp;" käytetty)"</f>
        <v>500 merkkiä (0 käytetty)</v>
      </c>
      <c r="R81" s="267"/>
    </row>
    <row r="82" spans="1:31" x14ac:dyDescent="0.2">
      <c r="A82" s="778"/>
      <c r="B82" s="776"/>
      <c r="C82" s="770"/>
      <c r="D82" s="775"/>
      <c r="E82" s="776"/>
      <c r="F82" s="770"/>
      <c r="G82" s="705"/>
      <c r="H82" s="706"/>
      <c r="I82" s="707"/>
      <c r="J82" s="700"/>
      <c r="K82" s="760"/>
      <c r="L82" s="761"/>
      <c r="M82" s="762"/>
      <c r="N82" s="706"/>
      <c r="O82" s="706"/>
      <c r="P82" s="707"/>
      <c r="Q82" s="700"/>
      <c r="R82" s="267"/>
    </row>
    <row r="83" spans="1:31" x14ac:dyDescent="0.2">
      <c r="A83" s="778"/>
      <c r="B83" s="776"/>
      <c r="C83" s="770"/>
      <c r="D83" s="775"/>
      <c r="E83" s="776"/>
      <c r="F83" s="770"/>
      <c r="G83" s="705"/>
      <c r="H83" s="706"/>
      <c r="I83" s="707"/>
      <c r="J83" s="700"/>
      <c r="K83" s="760"/>
      <c r="L83" s="761"/>
      <c r="M83" s="762"/>
      <c r="N83" s="706"/>
      <c r="O83" s="706"/>
      <c r="P83" s="707"/>
      <c r="Q83" s="700"/>
      <c r="R83" s="280"/>
    </row>
    <row r="84" spans="1:31" ht="50.25" customHeight="1" x14ac:dyDescent="0.2">
      <c r="A84" s="771"/>
      <c r="B84" s="772"/>
      <c r="C84" s="773"/>
      <c r="D84" s="777"/>
      <c r="E84" s="772"/>
      <c r="F84" s="773"/>
      <c r="G84" s="708"/>
      <c r="H84" s="709"/>
      <c r="I84" s="710"/>
      <c r="J84" s="701"/>
      <c r="K84" s="726"/>
      <c r="L84" s="727"/>
      <c r="M84" s="728"/>
      <c r="N84" s="709"/>
      <c r="O84" s="709"/>
      <c r="P84" s="710"/>
      <c r="Q84" s="701"/>
      <c r="R84" s="267"/>
    </row>
    <row r="85" spans="1:31" ht="10.15" customHeight="1" x14ac:dyDescent="0.2">
      <c r="A85" s="367"/>
      <c r="B85" s="368"/>
      <c r="C85" s="368"/>
      <c r="D85" s="368"/>
      <c r="E85" s="368"/>
      <c r="F85" s="368"/>
      <c r="G85" s="368"/>
      <c r="H85" s="368"/>
      <c r="I85" s="368"/>
      <c r="J85" s="368"/>
      <c r="K85" s="368"/>
      <c r="L85" s="368"/>
      <c r="M85" s="368"/>
      <c r="N85" s="368"/>
      <c r="O85" s="368"/>
      <c r="P85" s="368"/>
      <c r="Q85" s="368"/>
      <c r="R85" s="369"/>
    </row>
    <row r="86" spans="1:31" ht="21" customHeight="1" x14ac:dyDescent="0.2">
      <c r="A86" s="261" t="s">
        <v>229</v>
      </c>
      <c r="B86" s="262"/>
      <c r="C86" s="262"/>
      <c r="D86" s="262"/>
      <c r="E86" s="262"/>
      <c r="F86" s="262"/>
      <c r="G86" s="262"/>
      <c r="H86" s="262"/>
      <c r="I86" s="262"/>
      <c r="J86" s="262"/>
      <c r="K86" s="262"/>
      <c r="L86" s="262"/>
      <c r="M86" s="262"/>
      <c r="N86" s="262"/>
      <c r="O86" s="262"/>
      <c r="P86" s="262"/>
      <c r="Q86" s="262"/>
      <c r="R86" s="264"/>
      <c r="T86" s="766" t="s">
        <v>230</v>
      </c>
      <c r="U86" s="766"/>
      <c r="V86" s="766"/>
      <c r="W86" s="766"/>
      <c r="X86" s="766"/>
      <c r="Y86" s="766"/>
      <c r="Z86" s="766"/>
      <c r="AA86" s="766"/>
      <c r="AB86" s="766"/>
      <c r="AC86" s="766"/>
      <c r="AD86" s="766"/>
      <c r="AE86" s="766"/>
    </row>
    <row r="87" spans="1:31" ht="12.75" customHeight="1" x14ac:dyDescent="0.2">
      <c r="A87" s="767"/>
      <c r="B87" s="745"/>
      <c r="C87" s="745"/>
      <c r="D87" s="745"/>
      <c r="E87" s="745"/>
      <c r="F87" s="745"/>
      <c r="G87" s="745"/>
      <c r="H87" s="745"/>
      <c r="I87" s="745"/>
      <c r="J87" s="745"/>
      <c r="K87" s="745"/>
      <c r="L87" s="745"/>
      <c r="M87" s="745"/>
      <c r="N87" s="745"/>
      <c r="O87" s="745"/>
      <c r="P87" s="746"/>
      <c r="Q87" s="717" t="str">
        <f>"1700 merkkiä ("&amp;TEXT(LEN(A87),"0")&amp;" käytetty)"</f>
        <v>1700 merkkiä (0 käytetty)</v>
      </c>
      <c r="R87" s="267"/>
    </row>
    <row r="88" spans="1:31" x14ac:dyDescent="0.2">
      <c r="A88" s="747"/>
      <c r="B88" s="748"/>
      <c r="C88" s="748"/>
      <c r="D88" s="748"/>
      <c r="E88" s="748"/>
      <c r="F88" s="748"/>
      <c r="G88" s="748"/>
      <c r="H88" s="748"/>
      <c r="I88" s="748"/>
      <c r="J88" s="748"/>
      <c r="K88" s="748"/>
      <c r="L88" s="748"/>
      <c r="M88" s="748"/>
      <c r="N88" s="748"/>
      <c r="O88" s="748"/>
      <c r="P88" s="749"/>
      <c r="Q88" s="718"/>
      <c r="R88" s="267"/>
    </row>
    <row r="89" spans="1:31" ht="12.75" customHeight="1" x14ac:dyDescent="0.2">
      <c r="A89" s="747"/>
      <c r="B89" s="748"/>
      <c r="C89" s="748"/>
      <c r="D89" s="748"/>
      <c r="E89" s="748"/>
      <c r="F89" s="748"/>
      <c r="G89" s="748"/>
      <c r="H89" s="748"/>
      <c r="I89" s="748"/>
      <c r="J89" s="748"/>
      <c r="K89" s="748"/>
      <c r="L89" s="748"/>
      <c r="M89" s="748"/>
      <c r="N89" s="748"/>
      <c r="O89" s="748"/>
      <c r="P89" s="749"/>
      <c r="Q89" s="718"/>
      <c r="R89" s="267"/>
    </row>
    <row r="90" spans="1:31" ht="12.75" customHeight="1" x14ac:dyDescent="0.2">
      <c r="A90" s="747"/>
      <c r="B90" s="748"/>
      <c r="C90" s="748"/>
      <c r="D90" s="748"/>
      <c r="E90" s="748"/>
      <c r="F90" s="748"/>
      <c r="G90" s="748"/>
      <c r="H90" s="748"/>
      <c r="I90" s="748"/>
      <c r="J90" s="748"/>
      <c r="K90" s="748"/>
      <c r="L90" s="748"/>
      <c r="M90" s="748"/>
      <c r="N90" s="748"/>
      <c r="O90" s="748"/>
      <c r="P90" s="749"/>
      <c r="Q90" s="718"/>
      <c r="R90" s="267"/>
    </row>
    <row r="91" spans="1:31" x14ac:dyDescent="0.2">
      <c r="A91" s="750"/>
      <c r="B91" s="751"/>
      <c r="C91" s="751"/>
      <c r="D91" s="751"/>
      <c r="E91" s="751"/>
      <c r="F91" s="751"/>
      <c r="G91" s="751"/>
      <c r="H91" s="751"/>
      <c r="I91" s="751"/>
      <c r="J91" s="751"/>
      <c r="K91" s="751"/>
      <c r="L91" s="751"/>
      <c r="M91" s="751"/>
      <c r="N91" s="751"/>
      <c r="O91" s="751"/>
      <c r="P91" s="752"/>
      <c r="Q91" s="719"/>
      <c r="R91" s="267"/>
    </row>
    <row r="92" spans="1:31" x14ac:dyDescent="0.2">
      <c r="A92" s="282"/>
      <c r="B92" s="271"/>
      <c r="C92" s="271"/>
      <c r="D92" s="271"/>
      <c r="E92" s="271"/>
      <c r="F92" s="271"/>
      <c r="G92" s="271"/>
      <c r="H92" s="271"/>
      <c r="I92" s="271"/>
      <c r="J92" s="446"/>
      <c r="K92" s="271"/>
      <c r="L92" s="271"/>
      <c r="M92" s="271"/>
      <c r="N92" s="271"/>
      <c r="O92" s="271"/>
      <c r="P92" s="271"/>
      <c r="Q92" s="446"/>
      <c r="R92" s="276"/>
    </row>
    <row r="93" spans="1:31" x14ac:dyDescent="0.2">
      <c r="A93" s="283"/>
      <c r="B93" s="284"/>
      <c r="C93" s="284"/>
      <c r="D93" s="284"/>
      <c r="E93" s="284"/>
      <c r="F93" s="284"/>
      <c r="G93" s="284"/>
      <c r="H93" s="284"/>
      <c r="I93" s="284"/>
      <c r="J93" s="284"/>
      <c r="K93" s="284"/>
      <c r="L93" s="284"/>
      <c r="M93" s="284"/>
      <c r="N93" s="284"/>
      <c r="O93" s="284"/>
      <c r="P93" s="284"/>
      <c r="Q93" s="284"/>
      <c r="R93" s="281"/>
    </row>
    <row r="94" spans="1:31" ht="21" customHeight="1" x14ac:dyDescent="0.2">
      <c r="A94" s="261" t="s">
        <v>231</v>
      </c>
      <c r="B94" s="262"/>
      <c r="C94" s="262"/>
      <c r="D94" s="262"/>
      <c r="E94" s="262"/>
      <c r="F94" s="262"/>
      <c r="G94" s="262"/>
      <c r="H94" s="262"/>
      <c r="I94" s="262"/>
      <c r="J94" s="262"/>
      <c r="K94" s="262"/>
      <c r="L94" s="262"/>
      <c r="M94" s="262"/>
      <c r="N94" s="262"/>
      <c r="O94" s="262"/>
      <c r="P94" s="262"/>
      <c r="Q94" s="262"/>
      <c r="R94" s="264"/>
      <c r="T94" s="246" t="s">
        <v>232</v>
      </c>
      <c r="U94" s="247"/>
      <c r="V94" s="247"/>
      <c r="W94" s="247"/>
      <c r="X94" s="247"/>
      <c r="Y94" s="247"/>
      <c r="Z94" s="247"/>
      <c r="AA94" s="247"/>
      <c r="AB94" s="247"/>
      <c r="AC94" s="247"/>
      <c r="AD94" s="247"/>
      <c r="AE94" s="247"/>
    </row>
    <row r="95" spans="1:31" ht="12.75" customHeight="1" x14ac:dyDescent="0.2">
      <c r="A95" s="767"/>
      <c r="B95" s="745"/>
      <c r="C95" s="745"/>
      <c r="D95" s="745"/>
      <c r="E95" s="745"/>
      <c r="F95" s="745"/>
      <c r="G95" s="745"/>
      <c r="H95" s="745"/>
      <c r="I95" s="745"/>
      <c r="J95" s="745"/>
      <c r="K95" s="745"/>
      <c r="L95" s="745"/>
      <c r="M95" s="745"/>
      <c r="N95" s="745"/>
      <c r="O95" s="745"/>
      <c r="P95" s="746"/>
      <c r="Q95" s="717" t="str">
        <f>"1700 merkkiä ("&amp;TEXT(LEN(A95),"0")&amp;" käytetty)"</f>
        <v>1700 merkkiä (0 käytetty)</v>
      </c>
      <c r="R95" s="267"/>
      <c r="T95" s="265"/>
      <c r="U95" s="266"/>
      <c r="V95" s="266"/>
      <c r="W95" s="266"/>
      <c r="X95" s="266"/>
      <c r="Y95" s="266"/>
      <c r="Z95" s="266"/>
      <c r="AA95" s="266"/>
    </row>
    <row r="96" spans="1:31" x14ac:dyDescent="0.2">
      <c r="A96" s="747"/>
      <c r="B96" s="748"/>
      <c r="C96" s="748"/>
      <c r="D96" s="748"/>
      <c r="E96" s="748"/>
      <c r="F96" s="748"/>
      <c r="G96" s="748"/>
      <c r="H96" s="748"/>
      <c r="I96" s="748"/>
      <c r="J96" s="748"/>
      <c r="K96" s="748"/>
      <c r="L96" s="748"/>
      <c r="M96" s="748"/>
      <c r="N96" s="748"/>
      <c r="O96" s="748"/>
      <c r="P96" s="749"/>
      <c r="Q96" s="718"/>
      <c r="R96" s="267"/>
    </row>
    <row r="97" spans="1:31" x14ac:dyDescent="0.2">
      <c r="A97" s="747"/>
      <c r="B97" s="748"/>
      <c r="C97" s="748"/>
      <c r="D97" s="748"/>
      <c r="E97" s="748"/>
      <c r="F97" s="748"/>
      <c r="G97" s="748"/>
      <c r="H97" s="748"/>
      <c r="I97" s="748"/>
      <c r="J97" s="748"/>
      <c r="K97" s="748"/>
      <c r="L97" s="748"/>
      <c r="M97" s="748"/>
      <c r="N97" s="748"/>
      <c r="O97" s="748"/>
      <c r="P97" s="749"/>
      <c r="Q97" s="718"/>
      <c r="R97" s="267"/>
    </row>
    <row r="98" spans="1:31" x14ac:dyDescent="0.2">
      <c r="A98" s="747"/>
      <c r="B98" s="748"/>
      <c r="C98" s="748"/>
      <c r="D98" s="748"/>
      <c r="E98" s="748"/>
      <c r="F98" s="748"/>
      <c r="G98" s="748"/>
      <c r="H98" s="748"/>
      <c r="I98" s="748"/>
      <c r="J98" s="748"/>
      <c r="K98" s="748"/>
      <c r="L98" s="748"/>
      <c r="M98" s="748"/>
      <c r="N98" s="748"/>
      <c r="O98" s="748"/>
      <c r="P98" s="749"/>
      <c r="Q98" s="718"/>
      <c r="R98" s="267"/>
    </row>
    <row r="99" spans="1:31" x14ac:dyDescent="0.2">
      <c r="A99" s="747"/>
      <c r="B99" s="748"/>
      <c r="C99" s="748"/>
      <c r="D99" s="748"/>
      <c r="E99" s="748"/>
      <c r="F99" s="748"/>
      <c r="G99" s="748"/>
      <c r="H99" s="748"/>
      <c r="I99" s="748"/>
      <c r="J99" s="748"/>
      <c r="K99" s="748"/>
      <c r="L99" s="748"/>
      <c r="M99" s="748"/>
      <c r="N99" s="748"/>
      <c r="O99" s="748"/>
      <c r="P99" s="749"/>
      <c r="Q99" s="718"/>
      <c r="R99" s="267"/>
    </row>
    <row r="100" spans="1:31" x14ac:dyDescent="0.2">
      <c r="A100" s="747"/>
      <c r="B100" s="748"/>
      <c r="C100" s="748"/>
      <c r="D100" s="748"/>
      <c r="E100" s="748"/>
      <c r="F100" s="748"/>
      <c r="G100" s="748"/>
      <c r="H100" s="748"/>
      <c r="I100" s="748"/>
      <c r="J100" s="748"/>
      <c r="K100" s="748"/>
      <c r="L100" s="748"/>
      <c r="M100" s="748"/>
      <c r="N100" s="748"/>
      <c r="O100" s="748"/>
      <c r="P100" s="749"/>
      <c r="Q100" s="718"/>
      <c r="R100" s="267"/>
    </row>
    <row r="101" spans="1:31" x14ac:dyDescent="0.2">
      <c r="A101" s="750"/>
      <c r="B101" s="751"/>
      <c r="C101" s="751"/>
      <c r="D101" s="751"/>
      <c r="E101" s="751"/>
      <c r="F101" s="751"/>
      <c r="G101" s="751"/>
      <c r="H101" s="751"/>
      <c r="I101" s="751"/>
      <c r="J101" s="751"/>
      <c r="K101" s="751"/>
      <c r="L101" s="751"/>
      <c r="M101" s="751"/>
      <c r="N101" s="751"/>
      <c r="O101" s="751"/>
      <c r="P101" s="752"/>
      <c r="Q101" s="719"/>
      <c r="R101" s="267"/>
    </row>
    <row r="102" spans="1:31" x14ac:dyDescent="0.2">
      <c r="A102" s="285"/>
      <c r="B102" s="269"/>
      <c r="C102" s="269"/>
      <c r="D102" s="269"/>
      <c r="E102" s="269"/>
      <c r="F102" s="269"/>
      <c r="G102" s="269"/>
      <c r="H102" s="269"/>
      <c r="I102" s="269"/>
      <c r="J102" s="269"/>
      <c r="K102" s="269"/>
      <c r="L102" s="269"/>
      <c r="M102" s="269"/>
      <c r="N102" s="269"/>
      <c r="O102" s="269"/>
      <c r="P102" s="269"/>
      <c r="Q102" s="269"/>
      <c r="R102" s="267"/>
    </row>
    <row r="103" spans="1:31" x14ac:dyDescent="0.2">
      <c r="A103" s="286"/>
      <c r="B103" s="287"/>
      <c r="C103" s="287"/>
      <c r="D103" s="287"/>
      <c r="E103" s="287"/>
      <c r="F103" s="287"/>
      <c r="G103" s="287"/>
      <c r="H103" s="287"/>
      <c r="I103" s="287"/>
      <c r="J103" s="287"/>
      <c r="K103" s="287"/>
      <c r="L103" s="287"/>
      <c r="M103" s="287"/>
      <c r="N103" s="287"/>
      <c r="O103" s="287"/>
      <c r="P103" s="287"/>
      <c r="Q103" s="287"/>
      <c r="R103" s="288"/>
    </row>
    <row r="104" spans="1:31" ht="21" customHeight="1" x14ac:dyDescent="0.2">
      <c r="A104" s="268" t="s">
        <v>233</v>
      </c>
      <c r="B104" s="269"/>
      <c r="C104" s="269"/>
      <c r="D104" s="269"/>
      <c r="E104" s="269"/>
      <c r="F104" s="269"/>
      <c r="G104" s="269"/>
      <c r="H104" s="269"/>
      <c r="I104" s="269"/>
      <c r="J104" s="269"/>
      <c r="K104" s="269"/>
      <c r="L104" s="269"/>
      <c r="M104" s="269"/>
      <c r="N104" s="269"/>
      <c r="O104" s="269"/>
      <c r="P104" s="269"/>
      <c r="Q104" s="269"/>
      <c r="R104" s="267"/>
    </row>
    <row r="105" spans="1:31" ht="12.75" customHeight="1" x14ac:dyDescent="0.2">
      <c r="A105" s="767"/>
      <c r="B105" s="745"/>
      <c r="C105" s="745"/>
      <c r="D105" s="745"/>
      <c r="E105" s="745"/>
      <c r="F105" s="745"/>
      <c r="G105" s="745"/>
      <c r="H105" s="745"/>
      <c r="I105" s="745"/>
      <c r="J105" s="745"/>
      <c r="K105" s="745"/>
      <c r="L105" s="745"/>
      <c r="M105" s="745"/>
      <c r="N105" s="745"/>
      <c r="O105" s="745"/>
      <c r="P105" s="746"/>
      <c r="Q105" s="717" t="str">
        <f>"1700 merkkiä ("&amp;TEXT(LEN(A105),"0")&amp;" käytetty)"</f>
        <v>1700 merkkiä (0 käytetty)</v>
      </c>
      <c r="R105" s="267"/>
      <c r="T105" s="758" t="s">
        <v>234</v>
      </c>
      <c r="U105" s="759"/>
      <c r="V105" s="759"/>
      <c r="W105" s="759"/>
      <c r="X105" s="759"/>
      <c r="Y105" s="759"/>
      <c r="Z105" s="759"/>
      <c r="AA105" s="759"/>
      <c r="AB105" s="759"/>
      <c r="AC105" s="759"/>
      <c r="AD105" s="759"/>
      <c r="AE105" s="759"/>
    </row>
    <row r="106" spans="1:31" x14ac:dyDescent="0.2">
      <c r="A106" s="747"/>
      <c r="B106" s="748"/>
      <c r="C106" s="748"/>
      <c r="D106" s="748"/>
      <c r="E106" s="748"/>
      <c r="F106" s="748"/>
      <c r="G106" s="748"/>
      <c r="H106" s="748"/>
      <c r="I106" s="748"/>
      <c r="J106" s="748"/>
      <c r="K106" s="748"/>
      <c r="L106" s="748"/>
      <c r="M106" s="748"/>
      <c r="N106" s="748"/>
      <c r="O106" s="748"/>
      <c r="P106" s="749"/>
      <c r="Q106" s="718"/>
      <c r="R106" s="267"/>
      <c r="T106" s="759"/>
      <c r="U106" s="759"/>
      <c r="V106" s="759"/>
      <c r="W106" s="759"/>
      <c r="X106" s="759"/>
      <c r="Y106" s="759"/>
      <c r="Z106" s="759"/>
      <c r="AA106" s="759"/>
      <c r="AB106" s="759"/>
      <c r="AC106" s="759"/>
      <c r="AD106" s="759"/>
      <c r="AE106" s="759"/>
    </row>
    <row r="107" spans="1:31" x14ac:dyDescent="0.2">
      <c r="A107" s="747"/>
      <c r="B107" s="748"/>
      <c r="C107" s="748"/>
      <c r="D107" s="748"/>
      <c r="E107" s="748"/>
      <c r="F107" s="748"/>
      <c r="G107" s="748"/>
      <c r="H107" s="748"/>
      <c r="I107" s="748"/>
      <c r="J107" s="748"/>
      <c r="K107" s="748"/>
      <c r="L107" s="748"/>
      <c r="M107" s="748"/>
      <c r="N107" s="748"/>
      <c r="O107" s="748"/>
      <c r="P107" s="749"/>
      <c r="Q107" s="718"/>
      <c r="R107" s="267"/>
    </row>
    <row r="108" spans="1:31" x14ac:dyDescent="0.2">
      <c r="A108" s="747"/>
      <c r="B108" s="748"/>
      <c r="C108" s="748"/>
      <c r="D108" s="748"/>
      <c r="E108" s="748"/>
      <c r="F108" s="748"/>
      <c r="G108" s="748"/>
      <c r="H108" s="748"/>
      <c r="I108" s="748"/>
      <c r="J108" s="748"/>
      <c r="K108" s="748"/>
      <c r="L108" s="748"/>
      <c r="M108" s="748"/>
      <c r="N108" s="748"/>
      <c r="O108" s="748"/>
      <c r="P108" s="749"/>
      <c r="Q108" s="718"/>
      <c r="R108" s="267"/>
    </row>
    <row r="109" spans="1:31" x14ac:dyDescent="0.2">
      <c r="A109" s="747"/>
      <c r="B109" s="748"/>
      <c r="C109" s="748"/>
      <c r="D109" s="748"/>
      <c r="E109" s="748"/>
      <c r="F109" s="748"/>
      <c r="G109" s="748"/>
      <c r="H109" s="748"/>
      <c r="I109" s="748"/>
      <c r="J109" s="748"/>
      <c r="K109" s="748"/>
      <c r="L109" s="748"/>
      <c r="M109" s="748"/>
      <c r="N109" s="748"/>
      <c r="O109" s="748"/>
      <c r="P109" s="749"/>
      <c r="Q109" s="718"/>
      <c r="R109" s="267"/>
    </row>
    <row r="110" spans="1:31" x14ac:dyDescent="0.2">
      <c r="A110" s="750"/>
      <c r="B110" s="751"/>
      <c r="C110" s="751"/>
      <c r="D110" s="751"/>
      <c r="E110" s="751"/>
      <c r="F110" s="751"/>
      <c r="G110" s="751"/>
      <c r="H110" s="751"/>
      <c r="I110" s="751"/>
      <c r="J110" s="751"/>
      <c r="K110" s="751"/>
      <c r="L110" s="751"/>
      <c r="M110" s="751"/>
      <c r="N110" s="751"/>
      <c r="O110" s="751"/>
      <c r="P110" s="752"/>
      <c r="Q110" s="719"/>
      <c r="R110" s="267"/>
    </row>
    <row r="111" spans="1:31" ht="13.5" thickBot="1" x14ac:dyDescent="0.25">
      <c r="A111" s="289"/>
      <c r="B111" s="290"/>
      <c r="C111" s="290"/>
      <c r="D111" s="290"/>
      <c r="E111" s="290"/>
      <c r="F111" s="290"/>
      <c r="G111" s="290"/>
      <c r="H111" s="290"/>
      <c r="I111" s="290"/>
      <c r="J111" s="290"/>
      <c r="K111" s="290"/>
      <c r="L111" s="290"/>
      <c r="M111" s="290"/>
      <c r="N111" s="290"/>
      <c r="O111" s="290"/>
      <c r="P111" s="290"/>
      <c r="Q111" s="290"/>
      <c r="R111" s="291"/>
    </row>
  </sheetData>
  <sheetProtection selectLockedCells="1"/>
  <mergeCells count="105">
    <mergeCell ref="G63:I66"/>
    <mergeCell ref="K63:M66"/>
    <mergeCell ref="N63:P66"/>
    <mergeCell ref="J63:J66"/>
    <mergeCell ref="T3:V3"/>
    <mergeCell ref="A81:C84"/>
    <mergeCell ref="D81:F84"/>
    <mergeCell ref="G81:I84"/>
    <mergeCell ref="K81:M84"/>
    <mergeCell ref="N81:P84"/>
    <mergeCell ref="A76:C79"/>
    <mergeCell ref="D76:F79"/>
    <mergeCell ref="G76:I79"/>
    <mergeCell ref="K76:M79"/>
    <mergeCell ref="N76:P79"/>
    <mergeCell ref="A68:P69"/>
    <mergeCell ref="G70:I70"/>
    <mergeCell ref="A71:C74"/>
    <mergeCell ref="D71:F74"/>
    <mergeCell ref="G71:I74"/>
    <mergeCell ref="A32:P33"/>
    <mergeCell ref="G34:I34"/>
    <mergeCell ref="A35:C38"/>
    <mergeCell ref="D35:F38"/>
    <mergeCell ref="T86:AE86"/>
    <mergeCell ref="A87:P91"/>
    <mergeCell ref="A95:P101"/>
    <mergeCell ref="A105:P110"/>
    <mergeCell ref="T105:AE106"/>
    <mergeCell ref="Q87:Q91"/>
    <mergeCell ref="Q95:Q101"/>
    <mergeCell ref="Q105:Q110"/>
    <mergeCell ref="A50:P51"/>
    <mergeCell ref="G52:I52"/>
    <mergeCell ref="A53:C56"/>
    <mergeCell ref="D53:F56"/>
    <mergeCell ref="G53:I56"/>
    <mergeCell ref="K53:M56"/>
    <mergeCell ref="N53:P56"/>
    <mergeCell ref="A58:C61"/>
    <mergeCell ref="D58:F61"/>
    <mergeCell ref="G58:I61"/>
    <mergeCell ref="K58:M61"/>
    <mergeCell ref="N58:P61"/>
    <mergeCell ref="K71:M74"/>
    <mergeCell ref="N71:P74"/>
    <mergeCell ref="A63:C66"/>
    <mergeCell ref="D63:F66"/>
    <mergeCell ref="G35:I38"/>
    <mergeCell ref="K35:M38"/>
    <mergeCell ref="J35:J38"/>
    <mergeCell ref="A45:C48"/>
    <mergeCell ref="D45:F48"/>
    <mergeCell ref="G45:I48"/>
    <mergeCell ref="K45:M48"/>
    <mergeCell ref="N45:P48"/>
    <mergeCell ref="J45:J48"/>
    <mergeCell ref="A40:C43"/>
    <mergeCell ref="D40:F43"/>
    <mergeCell ref="G40:I43"/>
    <mergeCell ref="K40:M43"/>
    <mergeCell ref="N40:P43"/>
    <mergeCell ref="J40:J43"/>
    <mergeCell ref="T19:AE20"/>
    <mergeCell ref="A20:C22"/>
    <mergeCell ref="D20:F22"/>
    <mergeCell ref="G20:I22"/>
    <mergeCell ref="K20:M22"/>
    <mergeCell ref="N20:P22"/>
    <mergeCell ref="T23:AE23"/>
    <mergeCell ref="A24:C26"/>
    <mergeCell ref="D24:F26"/>
    <mergeCell ref="G24:I26"/>
    <mergeCell ref="K24:M26"/>
    <mergeCell ref="N24:P26"/>
    <mergeCell ref="A6:R7"/>
    <mergeCell ref="Q20:Q22"/>
    <mergeCell ref="Q24:Q26"/>
    <mergeCell ref="Q28:Q30"/>
    <mergeCell ref="J20:J22"/>
    <mergeCell ref="J24:J26"/>
    <mergeCell ref="J28:J30"/>
    <mergeCell ref="A8:R8"/>
    <mergeCell ref="D9:P10"/>
    <mergeCell ref="A17:P18"/>
    <mergeCell ref="A28:C30"/>
    <mergeCell ref="D28:F30"/>
    <mergeCell ref="G28:I30"/>
    <mergeCell ref="K28:M30"/>
    <mergeCell ref="N28:P30"/>
    <mergeCell ref="Q63:Q66"/>
    <mergeCell ref="J71:J74"/>
    <mergeCell ref="J76:J79"/>
    <mergeCell ref="J81:J84"/>
    <mergeCell ref="Q71:Q74"/>
    <mergeCell ref="Q76:Q79"/>
    <mergeCell ref="Q81:Q84"/>
    <mergeCell ref="Q35:Q38"/>
    <mergeCell ref="Q40:Q43"/>
    <mergeCell ref="Q45:Q48"/>
    <mergeCell ref="J53:J56"/>
    <mergeCell ref="J58:J61"/>
    <mergeCell ref="Q53:Q56"/>
    <mergeCell ref="Q58:Q61"/>
    <mergeCell ref="N35:P38"/>
  </mergeCells>
  <hyperlinks>
    <hyperlink ref="T3:V3" location="'Aloita tästä'!A1" display="PALAA TÄSTÄ KANSISIVULLE"/>
  </hyperlinks>
  <pageMargins left="0.39370078740157483" right="0.70866141732283472" top="0.39370078740157483" bottom="0.78740157480314965" header="0.31496062992125984" footer="0.31496062992125984"/>
  <pageSetup paperSize="9" scale="67" fitToHeight="0" orientation="portrait" r:id="rId1"/>
  <rowBreaks count="1" manualBreakCount="1">
    <brk id="48" max="15" man="1"/>
  </rowBreaks>
  <drawing r:id="rId2"/>
  <legacyDrawing r:id="rId3"/>
  <mc:AlternateContent xmlns:mc="http://schemas.openxmlformats.org/markup-compatibility/2006">
    <mc:Choice Requires="x14">
      <controls>
        <mc:AlternateContent xmlns:mc="http://schemas.openxmlformats.org/markup-compatibility/2006">
          <mc:Choice Requires="x14">
            <control shapeId="31745" r:id="rId4" name="Check Box 1">
              <controlPr defaultSize="0" autoFill="0" autoLine="0" autoPict="0">
                <anchor moveWithCells="1">
                  <from>
                    <xdr:col>6</xdr:col>
                    <xdr:colOff>190500</xdr:colOff>
                    <xdr:row>10</xdr:row>
                    <xdr:rowOff>123825</xdr:rowOff>
                  </from>
                  <to>
                    <xdr:col>6</xdr:col>
                    <xdr:colOff>485775</xdr:colOff>
                    <xdr:row>12</xdr:row>
                    <xdr:rowOff>19050</xdr:rowOff>
                  </to>
                </anchor>
              </controlPr>
            </control>
          </mc:Choice>
        </mc:AlternateContent>
        <mc:AlternateContent xmlns:mc="http://schemas.openxmlformats.org/markup-compatibility/2006">
          <mc:Choice Requires="x14">
            <control shapeId="31746" r:id="rId5" name="Check Box 2">
              <controlPr defaultSize="0" autoFill="0" autoLine="0" autoPict="0">
                <anchor moveWithCells="1">
                  <from>
                    <xdr:col>4</xdr:col>
                    <xdr:colOff>0</xdr:colOff>
                    <xdr:row>10</xdr:row>
                    <xdr:rowOff>142875</xdr:rowOff>
                  </from>
                  <to>
                    <xdr:col>4</xdr:col>
                    <xdr:colOff>314325</xdr:colOff>
                    <xdr:row>12</xdr:row>
                    <xdr:rowOff>28575</xdr:rowOff>
                  </to>
                </anchor>
              </controlPr>
            </control>
          </mc:Choice>
        </mc:AlternateContent>
      </controls>
    </mc:Choice>
  </mc:AlternateConten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AE234"/>
  <sheetViews>
    <sheetView showGridLines="0" topLeftCell="A118" zoomScaleNormal="100" workbookViewId="0">
      <selection activeCell="O231" sqref="O231"/>
    </sheetView>
  </sheetViews>
  <sheetFormatPr defaultRowHeight="12.75" x14ac:dyDescent="0.2"/>
  <cols>
    <col min="1" max="1" width="10.28515625" customWidth="1"/>
    <col min="3" max="3" width="4.85546875" customWidth="1"/>
    <col min="4" max="4" width="9.140625" customWidth="1"/>
    <col min="6" max="7" width="9.140625" customWidth="1"/>
    <col min="9" max="9" width="9.42578125" customWidth="1"/>
    <col min="10" max="12" width="10.28515625" customWidth="1"/>
    <col min="13" max="13" width="1.85546875" style="178" customWidth="1"/>
    <col min="14" max="14" width="14.5703125" style="404" customWidth="1"/>
    <col min="15" max="29" width="9.140625" style="178"/>
  </cols>
  <sheetData>
    <row r="1" spans="1:27" x14ac:dyDescent="0.2">
      <c r="A1" s="24"/>
      <c r="B1" s="24"/>
      <c r="C1" s="24"/>
      <c r="D1" s="24"/>
      <c r="E1" s="24"/>
      <c r="F1" s="24"/>
      <c r="G1" s="24"/>
      <c r="H1" s="24"/>
      <c r="I1" s="24"/>
      <c r="J1" s="24"/>
      <c r="K1" s="24"/>
      <c r="L1" s="24"/>
      <c r="M1" s="177"/>
      <c r="N1" s="403"/>
    </row>
    <row r="2" spans="1:27" x14ac:dyDescent="0.2">
      <c r="A2" s="24"/>
      <c r="B2" s="24"/>
      <c r="C2" s="24"/>
      <c r="D2" s="24"/>
      <c r="E2" s="24"/>
      <c r="F2" s="24"/>
      <c r="G2" s="24"/>
      <c r="H2" s="24"/>
      <c r="I2" s="24"/>
      <c r="J2" s="24"/>
      <c r="K2" s="24"/>
      <c r="L2" s="24"/>
      <c r="M2" s="177"/>
      <c r="N2" s="403"/>
    </row>
    <row r="3" spans="1:27" x14ac:dyDescent="0.2">
      <c r="A3" s="24"/>
      <c r="B3" s="24"/>
      <c r="C3" s="24"/>
      <c r="D3" s="24"/>
      <c r="E3" s="24"/>
      <c r="F3" s="24"/>
      <c r="G3" s="24"/>
      <c r="H3" s="24"/>
      <c r="I3" s="24"/>
      <c r="J3" s="24"/>
      <c r="K3" s="24"/>
      <c r="L3" s="24"/>
      <c r="M3" s="177"/>
      <c r="N3" s="403"/>
      <c r="P3" s="551" t="s">
        <v>307</v>
      </c>
      <c r="Q3" s="552"/>
      <c r="R3" s="553"/>
    </row>
    <row r="4" spans="1:27" x14ac:dyDescent="0.2">
      <c r="A4" s="24"/>
      <c r="B4" s="24"/>
      <c r="C4" s="24"/>
      <c r="D4" s="24"/>
      <c r="E4" s="24"/>
      <c r="F4" s="24"/>
      <c r="G4" s="24"/>
      <c r="H4" s="24"/>
      <c r="I4" s="24"/>
      <c r="J4" s="24"/>
      <c r="K4" s="24"/>
      <c r="L4" s="24"/>
      <c r="M4" s="177"/>
      <c r="N4" s="403"/>
    </row>
    <row r="5" spans="1:27" x14ac:dyDescent="0.2">
      <c r="A5" s="24"/>
      <c r="B5" s="24"/>
      <c r="C5" s="24"/>
      <c r="D5" s="24"/>
      <c r="E5" s="24"/>
      <c r="F5" s="24"/>
      <c r="G5" s="24"/>
      <c r="H5" s="24"/>
      <c r="I5" s="24"/>
      <c r="J5" s="24"/>
      <c r="K5" s="24"/>
      <c r="L5" s="24"/>
      <c r="M5" s="177"/>
      <c r="N5" s="403"/>
    </row>
    <row r="6" spans="1:27" x14ac:dyDescent="0.2">
      <c r="A6" s="24"/>
      <c r="B6" s="24"/>
      <c r="C6" s="24"/>
      <c r="D6" s="24"/>
      <c r="E6" s="24"/>
      <c r="F6" s="24"/>
      <c r="G6" s="24"/>
      <c r="H6" s="24"/>
      <c r="I6" s="24"/>
      <c r="J6" s="24"/>
      <c r="K6" s="24"/>
      <c r="L6" s="24"/>
      <c r="M6" s="177"/>
      <c r="N6" s="403"/>
    </row>
    <row r="7" spans="1:27" x14ac:dyDescent="0.2">
      <c r="A7" s="114" t="s">
        <v>74</v>
      </c>
      <c r="B7" s="24"/>
      <c r="C7" s="24"/>
      <c r="D7" s="24"/>
      <c r="E7" s="24"/>
      <c r="F7" s="24"/>
      <c r="G7" s="24"/>
      <c r="H7" s="24"/>
      <c r="I7" s="24"/>
      <c r="J7" s="24"/>
      <c r="K7" s="24"/>
      <c r="L7" s="24"/>
      <c r="M7" s="177"/>
      <c r="N7" s="403"/>
    </row>
    <row r="8" spans="1:27" x14ac:dyDescent="0.2">
      <c r="A8" s="24"/>
      <c r="B8" s="24"/>
      <c r="C8" s="24"/>
      <c r="D8" s="24"/>
      <c r="E8" s="24"/>
      <c r="F8" s="24"/>
      <c r="G8" s="24"/>
      <c r="H8" s="24"/>
      <c r="I8" s="24"/>
      <c r="J8" s="24"/>
      <c r="K8" s="24"/>
      <c r="L8" s="24"/>
      <c r="M8" s="177"/>
      <c r="N8" s="403"/>
    </row>
    <row r="9" spans="1:27" ht="83.25" customHeight="1" x14ac:dyDescent="0.2">
      <c r="A9" s="583" t="s">
        <v>75</v>
      </c>
      <c r="B9" s="583"/>
      <c r="C9" s="583"/>
      <c r="D9" s="583"/>
      <c r="E9" s="583"/>
      <c r="F9" s="583"/>
      <c r="G9" s="583"/>
      <c r="H9" s="583"/>
      <c r="I9" s="583"/>
      <c r="J9" s="24"/>
      <c r="K9" s="24"/>
      <c r="L9" s="24"/>
      <c r="M9" s="177"/>
      <c r="N9" s="403"/>
    </row>
    <row r="10" spans="1:27" ht="39.6" customHeight="1" x14ac:dyDescent="0.2">
      <c r="A10" s="588" t="s">
        <v>87</v>
      </c>
      <c r="B10" s="584"/>
      <c r="C10" s="584"/>
      <c r="D10" s="584"/>
      <c r="E10" s="584"/>
      <c r="F10" s="584"/>
      <c r="G10" s="584"/>
      <c r="H10" s="584"/>
      <c r="I10" s="584"/>
      <c r="J10" s="584"/>
      <c r="K10" s="377"/>
      <c r="L10" s="378"/>
      <c r="M10" s="196"/>
      <c r="N10" s="210"/>
    </row>
    <row r="11" spans="1:27" ht="40.5" customHeight="1" x14ac:dyDescent="0.2">
      <c r="A11" s="382"/>
      <c r="B11" s="381"/>
      <c r="C11" s="381"/>
      <c r="D11" s="381"/>
      <c r="E11" s="381"/>
      <c r="F11" s="381"/>
      <c r="G11" s="381"/>
      <c r="H11" s="381"/>
      <c r="I11" s="381"/>
      <c r="J11" s="417" t="s">
        <v>235</v>
      </c>
      <c r="K11" s="416" t="s">
        <v>540</v>
      </c>
      <c r="L11" s="416" t="s">
        <v>541</v>
      </c>
      <c r="M11" s="196"/>
      <c r="N11" s="210"/>
    </row>
    <row r="12" spans="1:27" x14ac:dyDescent="0.2">
      <c r="A12" s="384" t="s">
        <v>369</v>
      </c>
      <c r="B12" s="385"/>
      <c r="C12" s="385"/>
      <c r="D12" s="385"/>
      <c r="E12" s="385"/>
      <c r="F12" s="385"/>
      <c r="G12" s="385"/>
      <c r="H12" s="385"/>
      <c r="I12" s="15"/>
      <c r="J12" s="418">
        <f>J14+J16+J18+J20</f>
        <v>4</v>
      </c>
      <c r="K12" s="115">
        <f t="shared" ref="K12:L12" si="0">K14+K16+K18+K20</f>
        <v>4</v>
      </c>
      <c r="L12" s="292">
        <f t="shared" si="0"/>
        <v>4</v>
      </c>
      <c r="M12" s="41"/>
      <c r="N12" s="104" t="s">
        <v>370</v>
      </c>
      <c r="O12" s="180"/>
      <c r="P12" s="180"/>
      <c r="Q12" s="180"/>
      <c r="R12" s="180"/>
      <c r="S12" s="180"/>
      <c r="T12" s="180"/>
      <c r="U12" s="180"/>
      <c r="V12" s="180"/>
      <c r="W12" s="180"/>
      <c r="X12" s="180"/>
      <c r="Y12" s="180"/>
      <c r="Z12" s="180"/>
      <c r="AA12" s="180"/>
    </row>
    <row r="13" spans="1:27" x14ac:dyDescent="0.2">
      <c r="A13" s="15"/>
      <c r="B13" s="15"/>
      <c r="C13" s="15"/>
      <c r="D13" s="15"/>
      <c r="E13" s="15"/>
      <c r="F13" s="15"/>
      <c r="G13" s="15"/>
      <c r="H13" s="15"/>
      <c r="I13" s="15"/>
      <c r="J13" s="15"/>
      <c r="K13" s="106"/>
      <c r="L13" s="16"/>
      <c r="M13" s="41"/>
      <c r="N13" s="210"/>
    </row>
    <row r="14" spans="1:27" x14ac:dyDescent="0.2">
      <c r="A14" s="15"/>
      <c r="B14" s="105" t="s">
        <v>371</v>
      </c>
      <c r="C14" s="15"/>
      <c r="D14" s="15"/>
      <c r="E14" s="15"/>
      <c r="F14" s="15"/>
      <c r="G14" s="15"/>
      <c r="H14" s="15"/>
      <c r="I14" s="15"/>
      <c r="J14" s="198">
        <v>1</v>
      </c>
      <c r="K14" s="132">
        <v>1</v>
      </c>
      <c r="L14" s="132">
        <v>1</v>
      </c>
      <c r="M14" s="386"/>
      <c r="N14" s="104" t="s">
        <v>372</v>
      </c>
      <c r="O14" s="180"/>
      <c r="P14" s="180"/>
      <c r="Q14" s="180"/>
      <c r="R14" s="180"/>
      <c r="S14" s="180"/>
      <c r="T14" s="180"/>
      <c r="U14" s="180"/>
      <c r="V14" s="180"/>
      <c r="W14" s="180"/>
      <c r="X14" s="180"/>
      <c r="Y14" s="180"/>
      <c r="Z14" s="180"/>
      <c r="AA14" s="180"/>
    </row>
    <row r="15" spans="1:27" x14ac:dyDescent="0.2">
      <c r="A15" s="15"/>
      <c r="B15" s="105"/>
      <c r="C15" s="15"/>
      <c r="D15" s="15"/>
      <c r="E15" s="15"/>
      <c r="F15" s="15"/>
      <c r="G15" s="15"/>
      <c r="H15" s="15"/>
      <c r="I15" s="15"/>
      <c r="J15" s="419"/>
      <c r="K15" s="423"/>
      <c r="L15" s="389"/>
      <c r="M15" s="386"/>
      <c r="N15" s="195"/>
      <c r="O15" s="177"/>
      <c r="P15" s="177"/>
      <c r="Q15" s="177"/>
      <c r="R15" s="177"/>
      <c r="S15" s="177"/>
      <c r="T15" s="177"/>
      <c r="U15" s="177"/>
      <c r="V15" s="177"/>
      <c r="W15" s="177"/>
      <c r="X15" s="177"/>
      <c r="Y15" s="177"/>
      <c r="Z15" s="177"/>
    </row>
    <row r="16" spans="1:27" x14ac:dyDescent="0.2">
      <c r="A16" s="15"/>
      <c r="B16" s="105" t="s">
        <v>373</v>
      </c>
      <c r="C16" s="15"/>
      <c r="D16" s="15"/>
      <c r="E16" s="15"/>
      <c r="F16" s="15"/>
      <c r="G16" s="15"/>
      <c r="H16" s="15"/>
      <c r="I16" s="15"/>
      <c r="J16" s="199">
        <v>1</v>
      </c>
      <c r="K16" s="118">
        <v>1</v>
      </c>
      <c r="L16" s="118">
        <v>1</v>
      </c>
      <c r="M16" s="388"/>
      <c r="N16" s="104" t="s">
        <v>374</v>
      </c>
      <c r="O16" s="180"/>
      <c r="P16" s="180"/>
      <c r="Q16" s="180"/>
      <c r="R16" s="180"/>
      <c r="S16" s="180"/>
      <c r="T16" s="180"/>
      <c r="U16" s="180"/>
      <c r="V16" s="180"/>
      <c r="W16" s="180"/>
      <c r="X16" s="180"/>
      <c r="Y16" s="180"/>
      <c r="Z16" s="180"/>
      <c r="AA16" s="180"/>
    </row>
    <row r="17" spans="1:31" ht="12.75" customHeight="1" x14ac:dyDescent="0.2">
      <c r="A17" s="15"/>
      <c r="B17" s="385"/>
      <c r="C17" s="385"/>
      <c r="D17" s="385"/>
      <c r="E17" s="385"/>
      <c r="F17" s="385"/>
      <c r="G17" s="385"/>
      <c r="H17" s="385"/>
      <c r="I17" s="15"/>
      <c r="J17" s="411"/>
      <c r="K17" s="423"/>
      <c r="L17" s="389"/>
      <c r="M17" s="386"/>
      <c r="N17" s="210"/>
    </row>
    <row r="18" spans="1:31" x14ac:dyDescent="0.2">
      <c r="A18" s="15"/>
      <c r="B18" s="385" t="s">
        <v>375</v>
      </c>
      <c r="C18" s="385"/>
      <c r="D18" s="385"/>
      <c r="E18" s="385"/>
      <c r="F18" s="385"/>
      <c r="G18" s="385"/>
      <c r="H18" s="385"/>
      <c r="I18" s="15"/>
      <c r="J18" s="200">
        <v>1</v>
      </c>
      <c r="K18" s="117">
        <v>1</v>
      </c>
      <c r="L18" s="117">
        <v>1</v>
      </c>
      <c r="M18" s="386"/>
      <c r="N18" s="104" t="s">
        <v>376</v>
      </c>
      <c r="O18" s="180"/>
      <c r="P18" s="180"/>
      <c r="Q18" s="180"/>
      <c r="R18" s="180"/>
      <c r="S18" s="180"/>
      <c r="T18" s="180"/>
      <c r="U18" s="180"/>
      <c r="V18" s="180"/>
      <c r="W18" s="180"/>
      <c r="X18" s="180"/>
      <c r="Y18" s="180"/>
      <c r="Z18" s="180"/>
      <c r="AA18" s="180"/>
    </row>
    <row r="19" spans="1:31" x14ac:dyDescent="0.2">
      <c r="A19" s="106"/>
      <c r="B19" s="15"/>
      <c r="C19" s="15"/>
      <c r="D19" s="15"/>
      <c r="E19" s="15"/>
      <c r="F19" s="15"/>
      <c r="G19" s="15"/>
      <c r="H19" s="15"/>
      <c r="I19" s="15"/>
      <c r="J19" s="15"/>
      <c r="K19" s="106"/>
      <c r="L19" s="16"/>
      <c r="M19" s="41"/>
      <c r="N19" s="210"/>
      <c r="O19" s="177"/>
      <c r="P19" s="177"/>
      <c r="Q19" s="177"/>
      <c r="R19" s="177"/>
      <c r="S19" s="177"/>
      <c r="T19" s="177"/>
      <c r="U19" s="177"/>
      <c r="V19" s="177"/>
      <c r="W19" s="177"/>
      <c r="X19" s="177"/>
      <c r="Y19" s="177"/>
      <c r="Z19" s="177"/>
      <c r="AA19" s="177"/>
      <c r="AB19" s="177"/>
      <c r="AC19" s="177"/>
      <c r="AD19" s="24"/>
      <c r="AE19" s="24"/>
    </row>
    <row r="20" spans="1:31" x14ac:dyDescent="0.2">
      <c r="A20" s="106"/>
      <c r="B20" s="105" t="s">
        <v>377</v>
      </c>
      <c r="C20" s="15"/>
      <c r="D20" s="15"/>
      <c r="E20" s="15"/>
      <c r="F20" s="15"/>
      <c r="G20" s="15"/>
      <c r="H20" s="15"/>
      <c r="I20" s="15"/>
      <c r="J20" s="200">
        <v>1</v>
      </c>
      <c r="K20" s="117">
        <v>1</v>
      </c>
      <c r="L20" s="117">
        <v>1</v>
      </c>
      <c r="M20" s="41"/>
      <c r="N20" s="179" t="s">
        <v>378</v>
      </c>
      <c r="O20" s="180"/>
      <c r="P20" s="180"/>
      <c r="Q20" s="180"/>
      <c r="R20" s="180"/>
      <c r="S20" s="180"/>
      <c r="T20" s="180"/>
      <c r="U20" s="180"/>
      <c r="V20" s="180"/>
      <c r="W20" s="180"/>
      <c r="X20" s="180"/>
      <c r="Y20" s="180"/>
      <c r="Z20" s="180"/>
      <c r="AA20" s="180"/>
    </row>
    <row r="21" spans="1:31" x14ac:dyDescent="0.2">
      <c r="A21" s="106"/>
      <c r="B21" s="15"/>
      <c r="C21" s="15"/>
      <c r="D21" s="15"/>
      <c r="E21" s="15"/>
      <c r="F21" s="15"/>
      <c r="G21" s="15"/>
      <c r="H21" s="15"/>
      <c r="I21" s="15"/>
      <c r="J21" s="15"/>
      <c r="K21" s="106"/>
      <c r="L21" s="16"/>
      <c r="M21" s="41"/>
      <c r="N21" s="210"/>
    </row>
    <row r="22" spans="1:31" x14ac:dyDescent="0.2">
      <c r="A22" s="106"/>
      <c r="B22" s="105" t="s">
        <v>148</v>
      </c>
      <c r="C22" s="582"/>
      <c r="D22" s="582"/>
      <c r="E22" s="582"/>
      <c r="F22" s="582"/>
      <c r="G22" s="582"/>
      <c r="H22" s="582"/>
      <c r="I22" s="582"/>
      <c r="J22" s="782"/>
      <c r="K22" s="106"/>
      <c r="L22" s="16"/>
      <c r="M22" s="41"/>
      <c r="N22" s="104" t="s">
        <v>379</v>
      </c>
      <c r="O22" s="104"/>
      <c r="P22" s="104"/>
      <c r="Q22" s="104"/>
      <c r="R22" s="104"/>
      <c r="S22" s="104"/>
      <c r="T22" s="104"/>
      <c r="U22" s="104"/>
      <c r="V22" s="104"/>
      <c r="W22" s="104"/>
      <c r="X22" s="104"/>
      <c r="Y22" s="104"/>
      <c r="Z22" s="104"/>
      <c r="AA22" s="104"/>
    </row>
    <row r="23" spans="1:31" x14ac:dyDescent="0.2">
      <c r="A23" s="106"/>
      <c r="B23" s="15"/>
      <c r="C23" s="582"/>
      <c r="D23" s="582"/>
      <c r="E23" s="582"/>
      <c r="F23" s="582"/>
      <c r="G23" s="582"/>
      <c r="H23" s="582"/>
      <c r="I23" s="582"/>
      <c r="J23" s="782"/>
      <c r="K23" s="106"/>
      <c r="L23" s="16"/>
      <c r="M23" s="41"/>
      <c r="N23" s="210"/>
      <c r="O23" s="177"/>
      <c r="P23" s="177"/>
      <c r="Q23" s="177"/>
      <c r="R23" s="177"/>
      <c r="S23" s="177"/>
      <c r="T23" s="177"/>
      <c r="U23" s="177"/>
      <c r="V23" s="177"/>
      <c r="W23" s="177"/>
      <c r="X23" s="177"/>
      <c r="Y23" s="177"/>
      <c r="Z23" s="177"/>
      <c r="AA23" s="177"/>
    </row>
    <row r="24" spans="1:31" x14ac:dyDescent="0.2">
      <c r="A24" s="106"/>
      <c r="B24" s="15"/>
      <c r="C24" s="582"/>
      <c r="D24" s="582"/>
      <c r="E24" s="582"/>
      <c r="F24" s="582"/>
      <c r="G24" s="582"/>
      <c r="H24" s="582"/>
      <c r="I24" s="582"/>
      <c r="J24" s="782"/>
      <c r="K24" s="106"/>
      <c r="L24" s="16"/>
      <c r="M24" s="41"/>
      <c r="N24" s="210"/>
    </row>
    <row r="25" spans="1:31" x14ac:dyDescent="0.2">
      <c r="A25" s="106"/>
      <c r="B25" s="15"/>
      <c r="C25" s="582"/>
      <c r="D25" s="582"/>
      <c r="E25" s="582"/>
      <c r="F25" s="582"/>
      <c r="G25" s="582"/>
      <c r="H25" s="582"/>
      <c r="I25" s="582"/>
      <c r="J25" s="782"/>
      <c r="K25" s="106"/>
      <c r="L25" s="16"/>
      <c r="M25" s="41"/>
      <c r="N25" s="210"/>
    </row>
    <row r="26" spans="1:31" x14ac:dyDescent="0.2">
      <c r="A26" s="106"/>
      <c r="B26" s="15"/>
      <c r="C26" s="582"/>
      <c r="D26" s="582"/>
      <c r="E26" s="582"/>
      <c r="F26" s="582"/>
      <c r="G26" s="582"/>
      <c r="H26" s="582"/>
      <c r="I26" s="582"/>
      <c r="J26" s="782"/>
      <c r="K26" s="106"/>
      <c r="L26" s="16"/>
      <c r="M26" s="41"/>
      <c r="N26" s="210"/>
      <c r="O26" s="177"/>
      <c r="P26" s="177"/>
      <c r="Q26" s="177"/>
      <c r="R26" s="177"/>
      <c r="S26" s="177"/>
      <c r="T26" s="177"/>
      <c r="U26" s="177"/>
      <c r="V26" s="177"/>
      <c r="W26" s="177"/>
      <c r="X26" s="177"/>
      <c r="Y26" s="177"/>
    </row>
    <row r="27" spans="1:31" x14ac:dyDescent="0.2">
      <c r="A27" s="106"/>
      <c r="B27" s="15"/>
      <c r="C27" s="15"/>
      <c r="D27" s="15"/>
      <c r="E27" s="15"/>
      <c r="F27" s="15"/>
      <c r="G27" s="15"/>
      <c r="H27" s="15"/>
      <c r="I27" s="15"/>
      <c r="J27" s="15"/>
      <c r="K27" s="106"/>
      <c r="L27" s="16"/>
      <c r="M27" s="41"/>
      <c r="N27" s="409"/>
      <c r="O27" s="177"/>
      <c r="P27" s="177"/>
      <c r="Q27" s="177"/>
      <c r="R27" s="177"/>
      <c r="S27" s="177"/>
      <c r="T27" s="177"/>
      <c r="U27" s="177"/>
      <c r="V27" s="177"/>
      <c r="W27" s="177"/>
      <c r="X27" s="177"/>
      <c r="Y27" s="177"/>
      <c r="Z27" s="177"/>
      <c r="AA27" s="177"/>
      <c r="AB27" s="177"/>
    </row>
    <row r="28" spans="1:31" x14ac:dyDescent="0.2">
      <c r="A28" s="107" t="s">
        <v>380</v>
      </c>
      <c r="B28" s="15"/>
      <c r="C28" s="15"/>
      <c r="D28" s="15"/>
      <c r="E28" s="15"/>
      <c r="F28" s="15"/>
      <c r="G28" s="15"/>
      <c r="H28" s="15"/>
      <c r="I28" s="15"/>
      <c r="J28" s="15"/>
      <c r="K28" s="106"/>
      <c r="L28" s="16"/>
      <c r="M28" s="41"/>
      <c r="N28" s="409"/>
      <c r="O28" s="177"/>
      <c r="P28" s="177"/>
      <c r="Q28" s="177"/>
      <c r="R28" s="177"/>
      <c r="S28" s="177"/>
      <c r="T28" s="177"/>
      <c r="U28" s="177"/>
      <c r="V28" s="177"/>
      <c r="W28" s="177"/>
      <c r="X28" s="177"/>
      <c r="Y28" s="177"/>
      <c r="Z28" s="177"/>
      <c r="AA28" s="177"/>
      <c r="AB28" s="177"/>
    </row>
    <row r="29" spans="1:31" x14ac:dyDescent="0.2">
      <c r="A29" s="107"/>
      <c r="B29" s="15"/>
      <c r="C29" s="15"/>
      <c r="D29" s="15"/>
      <c r="E29" s="15"/>
      <c r="F29" s="15"/>
      <c r="G29" s="15"/>
      <c r="H29" s="15"/>
      <c r="I29" s="15"/>
      <c r="J29" s="15"/>
      <c r="K29" s="106"/>
      <c r="L29" s="16"/>
      <c r="M29" s="41"/>
      <c r="N29" s="409"/>
      <c r="O29" s="177"/>
      <c r="P29" s="177"/>
      <c r="Q29" s="177"/>
      <c r="R29" s="177"/>
      <c r="S29" s="177"/>
      <c r="T29" s="177"/>
      <c r="U29" s="177"/>
      <c r="V29" s="177"/>
      <c r="W29" s="177"/>
      <c r="X29" s="177"/>
      <c r="Y29" s="177"/>
      <c r="Z29" s="177"/>
      <c r="AA29" s="177"/>
      <c r="AB29" s="177"/>
    </row>
    <row r="30" spans="1:31" x14ac:dyDescent="0.2">
      <c r="A30" s="106"/>
      <c r="B30" s="105" t="s">
        <v>381</v>
      </c>
      <c r="C30" s="15"/>
      <c r="D30" s="15"/>
      <c r="E30" s="15"/>
      <c r="F30" s="15"/>
      <c r="G30" s="15"/>
      <c r="H30" s="15"/>
      <c r="I30" s="15"/>
      <c r="J30" s="200"/>
      <c r="K30" s="117"/>
      <c r="L30" s="117"/>
      <c r="M30" s="386"/>
      <c r="N30" s="104" t="s">
        <v>382</v>
      </c>
      <c r="O30" s="104"/>
      <c r="P30" s="104"/>
      <c r="Q30" s="104"/>
      <c r="R30" s="104"/>
      <c r="S30" s="104"/>
      <c r="T30" s="104"/>
      <c r="U30" s="104"/>
      <c r="V30" s="104"/>
      <c r="W30" s="104"/>
      <c r="X30" s="104"/>
      <c r="Y30" s="104"/>
      <c r="Z30" s="104"/>
      <c r="AA30" s="104"/>
    </row>
    <row r="31" spans="1:31" x14ac:dyDescent="0.2">
      <c r="A31" s="106"/>
      <c r="B31" s="105"/>
      <c r="C31" s="15"/>
      <c r="D31" s="15"/>
      <c r="E31" s="15"/>
      <c r="F31" s="15"/>
      <c r="G31" s="15"/>
      <c r="H31" s="15"/>
      <c r="I31" s="15"/>
      <c r="J31" s="15"/>
      <c r="K31" s="106"/>
      <c r="L31" s="16"/>
      <c r="M31" s="41"/>
      <c r="N31" s="210"/>
      <c r="O31" s="177"/>
      <c r="P31" s="177"/>
      <c r="Q31" s="177"/>
      <c r="R31" s="177"/>
      <c r="S31" s="177"/>
      <c r="T31" s="177"/>
      <c r="U31" s="177"/>
      <c r="V31" s="177"/>
      <c r="W31" s="177"/>
      <c r="X31" s="177"/>
      <c r="Y31" s="177"/>
    </row>
    <row r="32" spans="1:31" x14ac:dyDescent="0.2">
      <c r="A32" s="106"/>
      <c r="B32" s="105" t="s">
        <v>383</v>
      </c>
      <c r="C32" s="15"/>
      <c r="D32" s="15"/>
      <c r="E32" s="15"/>
      <c r="F32" s="15"/>
      <c r="G32" s="15"/>
      <c r="H32" s="15"/>
      <c r="I32" s="15"/>
      <c r="J32" s="200"/>
      <c r="K32" s="117"/>
      <c r="L32" s="117"/>
      <c r="M32" s="41"/>
      <c r="N32" s="104" t="s">
        <v>384</v>
      </c>
      <c r="O32" s="180"/>
      <c r="P32" s="180"/>
      <c r="Q32" s="180"/>
      <c r="R32" s="180"/>
      <c r="S32" s="180"/>
      <c r="T32" s="180"/>
      <c r="U32" s="180"/>
      <c r="V32" s="180"/>
      <c r="W32" s="180"/>
      <c r="X32" s="180"/>
      <c r="Y32" s="180"/>
      <c r="Z32" s="180"/>
      <c r="AA32" s="180"/>
    </row>
    <row r="33" spans="1:27" x14ac:dyDescent="0.2">
      <c r="A33" s="107"/>
      <c r="B33" s="15"/>
      <c r="C33" s="15"/>
      <c r="D33" s="15"/>
      <c r="E33" s="15"/>
      <c r="F33" s="15"/>
      <c r="G33" s="15"/>
      <c r="H33" s="15"/>
      <c r="I33" s="15"/>
      <c r="J33" s="31"/>
      <c r="K33" s="106"/>
      <c r="L33" s="16"/>
      <c r="M33" s="386"/>
      <c r="N33" s="210"/>
    </row>
    <row r="34" spans="1:27" x14ac:dyDescent="0.2">
      <c r="A34" s="175" t="s">
        <v>385</v>
      </c>
      <c r="B34" s="15"/>
      <c r="C34" s="15"/>
      <c r="D34" s="15"/>
      <c r="E34" s="15"/>
      <c r="F34" s="15"/>
      <c r="G34" s="15"/>
      <c r="H34" s="15"/>
      <c r="I34" s="15"/>
      <c r="J34" s="197">
        <f>J36+J38</f>
        <v>0</v>
      </c>
      <c r="K34" s="115">
        <f t="shared" ref="K34:L34" si="1">K36+K38</f>
        <v>0</v>
      </c>
      <c r="L34" s="292">
        <f t="shared" si="1"/>
        <v>0</v>
      </c>
      <c r="M34" s="386"/>
      <c r="N34" s="104" t="s">
        <v>386</v>
      </c>
      <c r="O34" s="104"/>
      <c r="P34" s="104"/>
      <c r="Q34" s="104"/>
      <c r="R34" s="104"/>
      <c r="S34" s="104"/>
      <c r="T34" s="104"/>
      <c r="U34" s="104"/>
      <c r="V34" s="104"/>
      <c r="W34" s="104"/>
      <c r="X34" s="104"/>
      <c r="Y34" s="104"/>
      <c r="Z34" s="104"/>
      <c r="AA34" s="104"/>
    </row>
    <row r="35" spans="1:27" x14ac:dyDescent="0.2">
      <c r="A35" s="106"/>
      <c r="B35" s="15"/>
      <c r="C35" s="15"/>
      <c r="D35" s="15"/>
      <c r="E35" s="15"/>
      <c r="F35" s="15"/>
      <c r="G35" s="15"/>
      <c r="H35" s="15"/>
      <c r="I35" s="15"/>
      <c r="J35" s="411"/>
      <c r="K35" s="423"/>
      <c r="L35" s="389"/>
      <c r="M35" s="386"/>
      <c r="N35" s="210"/>
    </row>
    <row r="36" spans="1:27" x14ac:dyDescent="0.2">
      <c r="A36" s="106"/>
      <c r="B36" s="105" t="s">
        <v>387</v>
      </c>
      <c r="C36" s="15"/>
      <c r="D36" s="15"/>
      <c r="E36" s="15"/>
      <c r="F36" s="15"/>
      <c r="G36" s="15"/>
      <c r="H36" s="15"/>
      <c r="I36" s="15"/>
      <c r="J36" s="200"/>
      <c r="K36" s="117"/>
      <c r="L36" s="117"/>
      <c r="M36" s="386"/>
      <c r="N36" s="104" t="s">
        <v>388</v>
      </c>
      <c r="O36" s="180"/>
      <c r="P36" s="180"/>
      <c r="Q36" s="180"/>
      <c r="R36" s="180"/>
      <c r="S36" s="180"/>
      <c r="T36" s="180"/>
      <c r="U36" s="180"/>
      <c r="V36" s="180"/>
      <c r="W36" s="180"/>
      <c r="X36" s="180"/>
      <c r="Y36" s="180"/>
      <c r="Z36" s="180"/>
      <c r="AA36" s="180"/>
    </row>
    <row r="37" spans="1:27" x14ac:dyDescent="0.2">
      <c r="A37" s="106"/>
      <c r="B37" s="15"/>
      <c r="C37" s="15"/>
      <c r="D37" s="15"/>
      <c r="E37" s="15"/>
      <c r="F37" s="15"/>
      <c r="G37" s="15"/>
      <c r="H37" s="15"/>
      <c r="I37" s="15"/>
      <c r="J37" s="411"/>
      <c r="K37" s="423"/>
      <c r="L37" s="389"/>
      <c r="M37" s="386"/>
      <c r="N37" s="210"/>
    </row>
    <row r="38" spans="1:27" x14ac:dyDescent="0.2">
      <c r="A38" s="106"/>
      <c r="B38" s="105" t="s">
        <v>389</v>
      </c>
      <c r="C38" s="15"/>
      <c r="D38" s="15"/>
      <c r="E38" s="15"/>
      <c r="F38" s="15"/>
      <c r="G38" s="15"/>
      <c r="H38" s="15"/>
      <c r="I38" s="15"/>
      <c r="J38" s="200"/>
      <c r="K38" s="117"/>
      <c r="L38" s="117"/>
      <c r="M38" s="386"/>
      <c r="N38" s="104" t="s">
        <v>390</v>
      </c>
      <c r="O38" s="180"/>
      <c r="P38" s="180"/>
      <c r="Q38" s="180"/>
      <c r="R38" s="180"/>
      <c r="S38" s="180"/>
      <c r="T38" s="180"/>
      <c r="U38" s="180"/>
      <c r="V38" s="180"/>
      <c r="W38" s="180"/>
      <c r="X38" s="180"/>
      <c r="Y38" s="180"/>
      <c r="Z38" s="180"/>
      <c r="AA38" s="180"/>
    </row>
    <row r="39" spans="1:27" x14ac:dyDescent="0.2">
      <c r="A39" s="106"/>
      <c r="B39" s="15"/>
      <c r="C39" s="15"/>
      <c r="D39" s="15"/>
      <c r="E39" s="15"/>
      <c r="F39" s="15"/>
      <c r="G39" s="15"/>
      <c r="H39" s="15"/>
      <c r="I39" s="15"/>
      <c r="J39" s="31"/>
      <c r="K39" s="423"/>
      <c r="L39" s="389"/>
      <c r="M39" s="386"/>
      <c r="N39" s="210"/>
    </row>
    <row r="40" spans="1:27" x14ac:dyDescent="0.2">
      <c r="A40" s="106"/>
      <c r="B40" s="105" t="s">
        <v>148</v>
      </c>
      <c r="C40" s="582"/>
      <c r="D40" s="582"/>
      <c r="E40" s="582"/>
      <c r="F40" s="582"/>
      <c r="G40" s="582"/>
      <c r="H40" s="582"/>
      <c r="I40" s="582"/>
      <c r="J40" s="782"/>
      <c r="K40" s="423"/>
      <c r="L40" s="389"/>
      <c r="M40" s="386"/>
      <c r="N40" s="104" t="s">
        <v>391</v>
      </c>
      <c r="O40" s="104"/>
      <c r="P40" s="104"/>
      <c r="Q40" s="104"/>
      <c r="R40" s="104"/>
      <c r="S40" s="104"/>
      <c r="T40" s="104"/>
      <c r="U40" s="104"/>
      <c r="V40" s="104"/>
      <c r="W40" s="104"/>
      <c r="X40" s="104"/>
      <c r="Y40" s="104"/>
      <c r="Z40" s="104"/>
      <c r="AA40" s="104"/>
    </row>
    <row r="41" spans="1:27" x14ac:dyDescent="0.2">
      <c r="A41" s="106"/>
      <c r="B41" s="15"/>
      <c r="C41" s="582"/>
      <c r="D41" s="582"/>
      <c r="E41" s="582"/>
      <c r="F41" s="582"/>
      <c r="G41" s="582"/>
      <c r="H41" s="582"/>
      <c r="I41" s="582"/>
      <c r="J41" s="782"/>
      <c r="K41" s="423"/>
      <c r="L41" s="389"/>
      <c r="M41" s="386"/>
      <c r="N41" s="409"/>
      <c r="O41" s="177"/>
      <c r="P41" s="177"/>
      <c r="Q41" s="177"/>
      <c r="R41" s="177"/>
      <c r="S41" s="177"/>
      <c r="T41" s="177"/>
      <c r="U41" s="177"/>
      <c r="V41" s="177"/>
      <c r="W41" s="177"/>
      <c r="X41" s="177"/>
      <c r="Y41" s="177"/>
      <c r="Z41" s="177"/>
      <c r="AA41" s="177"/>
    </row>
    <row r="42" spans="1:27" x14ac:dyDescent="0.2">
      <c r="A42" s="107"/>
      <c r="B42" s="15"/>
      <c r="C42" s="582"/>
      <c r="D42" s="582"/>
      <c r="E42" s="582"/>
      <c r="F42" s="582"/>
      <c r="G42" s="582"/>
      <c r="H42" s="582"/>
      <c r="I42" s="582"/>
      <c r="J42" s="782"/>
      <c r="K42" s="423"/>
      <c r="L42" s="389"/>
      <c r="M42" s="386"/>
      <c r="N42" s="409"/>
      <c r="O42" s="177"/>
      <c r="P42" s="177"/>
      <c r="Q42" s="177"/>
      <c r="R42" s="177"/>
      <c r="S42" s="177"/>
      <c r="T42" s="177"/>
      <c r="U42" s="177"/>
      <c r="V42" s="177"/>
      <c r="W42" s="177"/>
      <c r="X42" s="177"/>
      <c r="Y42" s="177"/>
      <c r="Z42" s="177"/>
      <c r="AA42" s="177"/>
    </row>
    <row r="43" spans="1:27" x14ac:dyDescent="0.2">
      <c r="A43" s="107"/>
      <c r="B43" s="15"/>
      <c r="C43" s="582"/>
      <c r="D43" s="582"/>
      <c r="E43" s="582"/>
      <c r="F43" s="582"/>
      <c r="G43" s="582"/>
      <c r="H43" s="582"/>
      <c r="I43" s="582"/>
      <c r="J43" s="782"/>
      <c r="K43" s="423"/>
      <c r="L43" s="389"/>
      <c r="M43" s="386"/>
      <c r="N43" s="386"/>
    </row>
    <row r="44" spans="1:27" x14ac:dyDescent="0.2">
      <c r="A44" s="106"/>
      <c r="B44" s="15"/>
      <c r="C44" s="582"/>
      <c r="D44" s="582"/>
      <c r="E44" s="582"/>
      <c r="F44" s="582"/>
      <c r="G44" s="582"/>
      <c r="H44" s="582"/>
      <c r="I44" s="582"/>
      <c r="J44" s="782"/>
      <c r="K44" s="423"/>
      <c r="L44" s="389"/>
      <c r="M44" s="386"/>
      <c r="N44" s="210"/>
    </row>
    <row r="45" spans="1:27" ht="25.15" customHeight="1" x14ac:dyDescent="0.2">
      <c r="A45" s="106"/>
      <c r="B45" s="15"/>
      <c r="C45" s="15"/>
      <c r="D45" s="15"/>
      <c r="E45" s="15"/>
      <c r="F45" s="15"/>
      <c r="G45" s="15"/>
      <c r="H45" s="15"/>
      <c r="I45" s="15"/>
      <c r="J45" s="411"/>
      <c r="K45" s="423"/>
      <c r="L45" s="389"/>
      <c r="M45" s="386"/>
      <c r="N45" s="210"/>
    </row>
    <row r="46" spans="1:27" x14ac:dyDescent="0.2">
      <c r="A46" s="107" t="s">
        <v>392</v>
      </c>
      <c r="B46" s="15"/>
      <c r="C46" s="15"/>
      <c r="D46" s="15"/>
      <c r="E46" s="15"/>
      <c r="F46" s="15"/>
      <c r="G46" s="15"/>
      <c r="H46" s="15"/>
      <c r="I46" s="15"/>
      <c r="J46" s="411"/>
      <c r="K46" s="423"/>
      <c r="L46" s="389"/>
      <c r="M46" s="386"/>
      <c r="N46" s="210"/>
    </row>
    <row r="47" spans="1:27" x14ac:dyDescent="0.2">
      <c r="A47" s="106"/>
      <c r="B47" s="15"/>
      <c r="C47" s="15"/>
      <c r="D47" s="15"/>
      <c r="E47" s="15"/>
      <c r="F47" s="15"/>
      <c r="G47" s="15"/>
      <c r="H47" s="15"/>
      <c r="I47" s="15"/>
      <c r="J47" s="411"/>
      <c r="K47" s="423"/>
      <c r="L47" s="389"/>
      <c r="M47" s="386"/>
      <c r="N47" s="210"/>
      <c r="R47" s="182"/>
    </row>
    <row r="48" spans="1:27" x14ac:dyDescent="0.2">
      <c r="A48" s="106"/>
      <c r="B48" s="105" t="s">
        <v>393</v>
      </c>
      <c r="C48" s="15"/>
      <c r="D48" s="15"/>
      <c r="E48" s="15"/>
      <c r="F48" s="15"/>
      <c r="G48" s="15"/>
      <c r="H48" s="15"/>
      <c r="I48" s="15"/>
      <c r="J48" s="200"/>
      <c r="K48" s="117"/>
      <c r="L48" s="117"/>
      <c r="M48" s="386"/>
      <c r="N48" s="104" t="s">
        <v>394</v>
      </c>
      <c r="O48" s="180"/>
      <c r="P48" s="180"/>
      <c r="Q48" s="180"/>
      <c r="R48" s="180"/>
      <c r="S48" s="180"/>
      <c r="T48" s="180"/>
      <c r="U48" s="180"/>
      <c r="V48" s="180"/>
      <c r="W48" s="180"/>
      <c r="X48" s="180"/>
      <c r="Y48" s="180"/>
      <c r="Z48" s="180"/>
      <c r="AA48" s="180"/>
    </row>
    <row r="49" spans="1:28" x14ac:dyDescent="0.2">
      <c r="A49" s="106"/>
      <c r="B49" s="15"/>
      <c r="C49" s="15"/>
      <c r="D49" s="15"/>
      <c r="E49" s="15"/>
      <c r="F49" s="15"/>
      <c r="G49" s="15"/>
      <c r="H49" s="15"/>
      <c r="I49" s="15"/>
      <c r="J49" s="411"/>
      <c r="K49" s="423"/>
      <c r="L49" s="389"/>
      <c r="M49" s="386"/>
      <c r="N49" s="409"/>
      <c r="O49" s="177"/>
      <c r="P49" s="177"/>
      <c r="Q49" s="177"/>
      <c r="R49" s="177"/>
      <c r="S49" s="177"/>
      <c r="T49" s="177"/>
      <c r="U49" s="177"/>
      <c r="V49" s="177"/>
      <c r="W49" s="177"/>
      <c r="X49" s="177"/>
      <c r="Y49" s="177"/>
      <c r="Z49" s="177"/>
      <c r="AA49" s="177"/>
      <c r="AB49" s="177"/>
    </row>
    <row r="50" spans="1:28" x14ac:dyDescent="0.2">
      <c r="A50" s="106"/>
      <c r="B50" s="586" t="s">
        <v>395</v>
      </c>
      <c r="C50" s="586"/>
      <c r="D50" s="586"/>
      <c r="E50" s="586"/>
      <c r="F50" s="586"/>
      <c r="G50" s="586"/>
      <c r="H50" s="586"/>
      <c r="I50" s="586"/>
      <c r="J50" s="200"/>
      <c r="K50" s="117"/>
      <c r="L50" s="117"/>
      <c r="M50" s="386"/>
      <c r="N50" s="104" t="s">
        <v>396</v>
      </c>
      <c r="O50" s="180"/>
      <c r="P50" s="180"/>
      <c r="Q50" s="180"/>
      <c r="R50" s="180"/>
      <c r="S50" s="180"/>
      <c r="T50" s="180"/>
      <c r="U50" s="180"/>
      <c r="V50" s="180"/>
      <c r="W50" s="180"/>
      <c r="X50" s="180"/>
      <c r="Y50" s="180"/>
      <c r="Z50" s="180"/>
      <c r="AA50" s="180"/>
    </row>
    <row r="51" spans="1:28" x14ac:dyDescent="0.2">
      <c r="A51" s="111"/>
      <c r="B51" s="587"/>
      <c r="C51" s="587"/>
      <c r="D51" s="586"/>
      <c r="E51" s="586"/>
      <c r="F51" s="586"/>
      <c r="G51" s="586"/>
      <c r="H51" s="586"/>
      <c r="I51" s="586"/>
      <c r="J51" s="411"/>
      <c r="K51" s="423"/>
      <c r="L51" s="389"/>
      <c r="M51" s="386"/>
      <c r="N51" s="210"/>
    </row>
    <row r="52" spans="1:28" x14ac:dyDescent="0.2">
      <c r="A52" s="112"/>
      <c r="B52" s="33"/>
      <c r="C52" s="33"/>
      <c r="D52" s="440"/>
      <c r="E52" s="441"/>
      <c r="F52" s="441"/>
      <c r="G52" s="441"/>
      <c r="H52" s="441"/>
      <c r="I52" s="441"/>
      <c r="J52" s="441"/>
      <c r="K52" s="441"/>
      <c r="L52" s="442"/>
      <c r="M52" s="41"/>
      <c r="N52" s="409"/>
      <c r="O52" s="177"/>
      <c r="P52" s="177"/>
      <c r="Q52" s="177"/>
      <c r="R52" s="177"/>
      <c r="S52" s="177"/>
      <c r="T52" s="177"/>
      <c r="U52" s="177"/>
      <c r="V52" s="177"/>
      <c r="W52" s="177"/>
      <c r="X52" s="177"/>
      <c r="Y52" s="177"/>
      <c r="Z52" s="177"/>
      <c r="AA52" s="177"/>
    </row>
    <row r="53" spans="1:28" x14ac:dyDescent="0.2">
      <c r="A53" s="588" t="s">
        <v>88</v>
      </c>
      <c r="B53" s="584"/>
      <c r="C53" s="584"/>
      <c r="D53" s="589"/>
      <c r="E53" s="589"/>
      <c r="F53" s="589"/>
      <c r="G53" s="589"/>
      <c r="H53" s="589"/>
      <c r="I53" s="589"/>
      <c r="J53" s="589"/>
      <c r="K53" s="382"/>
      <c r="L53" s="383"/>
      <c r="M53" s="196"/>
      <c r="N53" s="409"/>
      <c r="O53" s="177"/>
      <c r="P53" s="177"/>
      <c r="Q53" s="177"/>
      <c r="R53" s="177"/>
      <c r="S53" s="177"/>
      <c r="T53" s="177"/>
      <c r="U53" s="177"/>
      <c r="V53" s="177"/>
      <c r="W53" s="177"/>
      <c r="X53" s="177"/>
      <c r="Y53" s="177"/>
      <c r="Z53" s="177"/>
      <c r="AA53" s="177"/>
    </row>
    <row r="54" spans="1:28" x14ac:dyDescent="0.2">
      <c r="A54" s="106"/>
      <c r="B54" s="15"/>
      <c r="C54" s="15"/>
      <c r="D54" s="15"/>
      <c r="E54" s="15"/>
      <c r="F54" s="15"/>
      <c r="G54" s="15"/>
      <c r="H54" s="15"/>
      <c r="I54" s="15"/>
      <c r="J54" s="15"/>
      <c r="K54" s="106"/>
      <c r="L54" s="16"/>
      <c r="M54" s="41"/>
      <c r="N54" s="409"/>
      <c r="O54" s="177"/>
      <c r="P54" s="177"/>
      <c r="Q54" s="177"/>
      <c r="R54" s="177"/>
      <c r="S54" s="177"/>
      <c r="T54" s="177"/>
      <c r="U54" s="177"/>
      <c r="V54" s="177"/>
      <c r="W54" s="177"/>
      <c r="X54" s="177"/>
      <c r="Y54" s="177"/>
      <c r="Z54" s="177"/>
      <c r="AA54" s="177"/>
    </row>
    <row r="55" spans="1:28" x14ac:dyDescent="0.2">
      <c r="A55" s="107" t="s">
        <v>397</v>
      </c>
      <c r="B55" s="15"/>
      <c r="C55" s="15"/>
      <c r="D55" s="15"/>
      <c r="E55" s="15"/>
      <c r="F55" s="15"/>
      <c r="G55" s="15"/>
      <c r="H55" s="15"/>
      <c r="I55" s="15"/>
      <c r="J55" s="197">
        <f>J57+J59</f>
        <v>0</v>
      </c>
      <c r="K55" s="115">
        <f t="shared" ref="K55:L55" si="2">K57+K59</f>
        <v>0</v>
      </c>
      <c r="L55" s="292">
        <f t="shared" si="2"/>
        <v>0</v>
      </c>
      <c r="M55" s="41"/>
      <c r="N55" s="104" t="s">
        <v>398</v>
      </c>
      <c r="O55" s="180"/>
      <c r="P55" s="180"/>
      <c r="Q55" s="180"/>
      <c r="R55" s="180"/>
      <c r="S55" s="180"/>
      <c r="T55" s="180"/>
      <c r="U55" s="180"/>
      <c r="V55" s="180"/>
      <c r="W55" s="180"/>
      <c r="X55" s="180"/>
      <c r="Y55" s="180"/>
      <c r="Z55" s="180"/>
      <c r="AA55" s="180"/>
    </row>
    <row r="56" spans="1:28" x14ac:dyDescent="0.2">
      <c r="A56" s="107"/>
      <c r="B56" s="15"/>
      <c r="C56" s="15"/>
      <c r="D56" s="15"/>
      <c r="E56" s="15"/>
      <c r="F56" s="15"/>
      <c r="G56" s="15"/>
      <c r="H56" s="15"/>
      <c r="I56" s="15"/>
      <c r="J56" s="237"/>
      <c r="K56" s="106"/>
      <c r="L56" s="16"/>
      <c r="M56" s="41"/>
      <c r="N56" s="210"/>
    </row>
    <row r="57" spans="1:28" x14ac:dyDescent="0.2">
      <c r="A57" s="107"/>
      <c r="B57" s="105" t="s">
        <v>399</v>
      </c>
      <c r="C57" s="15"/>
      <c r="D57" s="15"/>
      <c r="E57" s="15"/>
      <c r="F57" s="15"/>
      <c r="G57" s="15"/>
      <c r="H57" s="15"/>
      <c r="I57" s="15"/>
      <c r="J57" s="200"/>
      <c r="K57" s="117"/>
      <c r="L57" s="117"/>
      <c r="M57" s="41"/>
      <c r="N57" s="104" t="s">
        <v>400</v>
      </c>
      <c r="O57" s="180"/>
      <c r="P57" s="180"/>
      <c r="Q57" s="180"/>
      <c r="R57" s="180"/>
      <c r="S57" s="180"/>
      <c r="T57" s="180"/>
      <c r="U57" s="180"/>
      <c r="V57" s="180"/>
      <c r="W57" s="180"/>
      <c r="X57" s="180"/>
      <c r="Y57" s="180"/>
      <c r="Z57" s="180"/>
      <c r="AA57" s="180"/>
    </row>
    <row r="58" spans="1:28" x14ac:dyDescent="0.2">
      <c r="A58" s="107"/>
      <c r="B58" s="15" t="s">
        <v>73</v>
      </c>
      <c r="C58" s="15"/>
      <c r="D58" s="15"/>
      <c r="E58" s="15"/>
      <c r="F58" s="15"/>
      <c r="G58" s="15"/>
      <c r="H58" s="15"/>
      <c r="I58" s="15"/>
      <c r="J58" s="15"/>
      <c r="K58" s="106"/>
      <c r="L58" s="16"/>
      <c r="M58" s="41"/>
      <c r="N58" s="210"/>
    </row>
    <row r="59" spans="1:28" x14ac:dyDescent="0.2">
      <c r="A59" s="107"/>
      <c r="B59" s="105" t="s">
        <v>401</v>
      </c>
      <c r="C59" s="15"/>
      <c r="D59" s="15"/>
      <c r="E59" s="15"/>
      <c r="F59" s="15"/>
      <c r="G59" s="15"/>
      <c r="H59" s="15"/>
      <c r="I59" s="15"/>
      <c r="J59" s="200"/>
      <c r="K59" s="117"/>
      <c r="L59" s="117"/>
      <c r="M59" s="386"/>
      <c r="N59" s="104" t="s">
        <v>402</v>
      </c>
      <c r="O59" s="180"/>
      <c r="P59" s="180"/>
      <c r="Q59" s="180"/>
      <c r="R59" s="180"/>
      <c r="S59" s="180"/>
      <c r="T59" s="180"/>
      <c r="U59" s="180"/>
      <c r="V59" s="180"/>
      <c r="W59" s="180"/>
      <c r="X59" s="180"/>
      <c r="Y59" s="180"/>
      <c r="Z59" s="180"/>
      <c r="AA59" s="180"/>
    </row>
    <row r="60" spans="1:28" x14ac:dyDescent="0.2">
      <c r="A60" s="107"/>
      <c r="B60" s="15"/>
      <c r="C60" s="15"/>
      <c r="D60" s="15"/>
      <c r="E60" s="15"/>
      <c r="F60" s="15"/>
      <c r="G60" s="15"/>
      <c r="H60" s="15"/>
      <c r="I60" s="15"/>
      <c r="J60" s="31"/>
      <c r="K60" s="106"/>
      <c r="L60" s="16"/>
      <c r="M60" s="386"/>
      <c r="N60" s="210"/>
    </row>
    <row r="61" spans="1:28" x14ac:dyDescent="0.2">
      <c r="A61" s="384" t="s">
        <v>403</v>
      </c>
      <c r="B61" s="385"/>
      <c r="C61" s="385"/>
      <c r="D61" s="385"/>
      <c r="E61" s="385"/>
      <c r="F61" s="385"/>
      <c r="G61" s="385"/>
      <c r="H61" s="385"/>
      <c r="I61" s="385"/>
      <c r="J61" s="412">
        <f>J63+J65+J73+J75</f>
        <v>0</v>
      </c>
      <c r="K61" s="424">
        <f t="shared" ref="K61:L61" si="3">K63+K65+K73+K75</f>
        <v>0</v>
      </c>
      <c r="L61" s="390">
        <f t="shared" si="3"/>
        <v>0</v>
      </c>
      <c r="M61" s="386"/>
      <c r="N61" s="104" t="s">
        <v>404</v>
      </c>
      <c r="O61" s="104"/>
      <c r="P61" s="104"/>
      <c r="Q61" s="104"/>
      <c r="R61" s="104"/>
      <c r="S61" s="104"/>
      <c r="T61" s="104"/>
      <c r="U61" s="104"/>
      <c r="V61" s="104"/>
      <c r="W61" s="104"/>
      <c r="X61" s="104"/>
      <c r="Y61" s="104"/>
      <c r="Z61" s="104"/>
      <c r="AA61" s="104"/>
    </row>
    <row r="62" spans="1:28" x14ac:dyDescent="0.2">
      <c r="A62" s="384"/>
      <c r="B62" s="385"/>
      <c r="C62" s="385"/>
      <c r="D62" s="385"/>
      <c r="E62" s="385"/>
      <c r="F62" s="385"/>
      <c r="G62" s="385"/>
      <c r="H62" s="385"/>
      <c r="I62" s="385"/>
      <c r="J62" s="411"/>
      <c r="K62" s="423"/>
      <c r="L62" s="389"/>
      <c r="M62" s="386"/>
      <c r="N62" s="409"/>
      <c r="O62" s="177"/>
      <c r="P62" s="177"/>
      <c r="Q62" s="177"/>
      <c r="R62" s="177"/>
      <c r="S62" s="177"/>
      <c r="T62" s="177"/>
      <c r="U62" s="177"/>
      <c r="V62" s="177"/>
      <c r="W62" s="177"/>
      <c r="X62" s="177"/>
      <c r="Y62" s="177"/>
      <c r="Z62" s="177"/>
      <c r="AA62" s="177"/>
    </row>
    <row r="63" spans="1:28" x14ac:dyDescent="0.2">
      <c r="A63" s="106"/>
      <c r="B63" s="105" t="s">
        <v>405</v>
      </c>
      <c r="C63" s="15"/>
      <c r="D63" s="15"/>
      <c r="E63" s="15"/>
      <c r="F63" s="15"/>
      <c r="G63" s="15"/>
      <c r="H63" s="15"/>
      <c r="I63" s="15"/>
      <c r="J63" s="200"/>
      <c r="K63" s="117"/>
      <c r="L63" s="117"/>
      <c r="M63" s="386"/>
      <c r="N63" s="104" t="s">
        <v>406</v>
      </c>
      <c r="O63" s="180"/>
      <c r="P63" s="180"/>
      <c r="Q63" s="180"/>
      <c r="R63" s="180"/>
      <c r="S63" s="180"/>
      <c r="T63" s="180"/>
      <c r="U63" s="180"/>
      <c r="V63" s="180"/>
      <c r="W63" s="180"/>
      <c r="X63" s="180"/>
      <c r="Y63" s="180"/>
      <c r="Z63" s="180"/>
      <c r="AA63" s="180"/>
    </row>
    <row r="64" spans="1:28" x14ac:dyDescent="0.2">
      <c r="A64" s="106"/>
      <c r="B64" s="105"/>
      <c r="C64" s="15"/>
      <c r="D64" s="15"/>
      <c r="E64" s="15"/>
      <c r="F64" s="15"/>
      <c r="G64" s="15"/>
      <c r="H64" s="15"/>
      <c r="I64" s="15"/>
      <c r="J64" s="411"/>
      <c r="K64" s="423"/>
      <c r="L64" s="389"/>
      <c r="M64" s="386"/>
      <c r="N64" s="210"/>
    </row>
    <row r="65" spans="1:29" x14ac:dyDescent="0.2">
      <c r="A65" s="106"/>
      <c r="B65" s="105" t="s">
        <v>407</v>
      </c>
      <c r="C65" s="15"/>
      <c r="D65" s="15"/>
      <c r="E65" s="15"/>
      <c r="F65" s="15"/>
      <c r="G65" s="15"/>
      <c r="H65" s="15"/>
      <c r="I65" s="15"/>
      <c r="J65" s="412">
        <f>J67+J69+J71</f>
        <v>0</v>
      </c>
      <c r="K65" s="424">
        <f t="shared" ref="K65:L65" si="4">K67+K69+K71</f>
        <v>0</v>
      </c>
      <c r="L65" s="390">
        <f t="shared" si="4"/>
        <v>0</v>
      </c>
      <c r="M65" s="386"/>
      <c r="N65" s="104" t="s">
        <v>408</v>
      </c>
      <c r="O65" s="104"/>
      <c r="P65" s="104"/>
      <c r="Q65" s="104"/>
      <c r="R65" s="104"/>
      <c r="S65" s="104"/>
      <c r="T65" s="104"/>
      <c r="U65" s="104"/>
      <c r="V65" s="104"/>
      <c r="W65" s="104"/>
      <c r="X65" s="104"/>
      <c r="Y65" s="104"/>
      <c r="Z65" s="104"/>
      <c r="AA65" s="104"/>
    </row>
    <row r="66" spans="1:29" x14ac:dyDescent="0.2">
      <c r="A66" s="106"/>
      <c r="B66" s="105"/>
      <c r="C66" s="15"/>
      <c r="D66" s="15"/>
      <c r="E66" s="15"/>
      <c r="F66" s="15"/>
      <c r="G66" s="15"/>
      <c r="H66" s="15"/>
      <c r="I66" s="15"/>
      <c r="J66" s="411"/>
      <c r="K66" s="423"/>
      <c r="L66" s="389"/>
      <c r="M66" s="386"/>
      <c r="N66" s="409"/>
      <c r="O66" s="177"/>
      <c r="P66" s="177"/>
      <c r="Q66" s="177"/>
      <c r="R66" s="177"/>
      <c r="S66" s="177"/>
      <c r="T66" s="177"/>
      <c r="U66" s="177"/>
      <c r="V66" s="177"/>
      <c r="W66" s="177"/>
      <c r="X66" s="177"/>
      <c r="Y66" s="177"/>
      <c r="Z66" s="177"/>
      <c r="AA66" s="177"/>
    </row>
    <row r="67" spans="1:29" x14ac:dyDescent="0.2">
      <c r="A67" s="106"/>
      <c r="B67" s="105"/>
      <c r="C67" s="105" t="s">
        <v>409</v>
      </c>
      <c r="D67" s="15"/>
      <c r="E67" s="15"/>
      <c r="F67" s="15"/>
      <c r="G67" s="15"/>
      <c r="H67" s="15"/>
      <c r="I67" s="15"/>
      <c r="J67" s="200"/>
      <c r="K67" s="117"/>
      <c r="L67" s="117"/>
      <c r="M67" s="386"/>
      <c r="N67" s="104" t="s">
        <v>410</v>
      </c>
      <c r="O67" s="180"/>
      <c r="P67" s="180"/>
      <c r="Q67" s="180"/>
      <c r="R67" s="180"/>
      <c r="S67" s="180"/>
      <c r="T67" s="180"/>
      <c r="U67" s="180"/>
      <c r="V67" s="180"/>
      <c r="W67" s="180"/>
      <c r="X67" s="180"/>
      <c r="Y67" s="180"/>
      <c r="Z67" s="180"/>
      <c r="AA67" s="180"/>
    </row>
    <row r="68" spans="1:29" x14ac:dyDescent="0.2">
      <c r="A68" s="106"/>
      <c r="B68" s="105"/>
      <c r="C68" s="105"/>
      <c r="D68" s="15"/>
      <c r="E68" s="15"/>
      <c r="F68" s="15"/>
      <c r="G68" s="15"/>
      <c r="H68" s="15"/>
      <c r="I68" s="15"/>
      <c r="J68" s="411"/>
      <c r="K68" s="423"/>
      <c r="L68" s="389"/>
      <c r="M68" s="386"/>
      <c r="N68" s="210"/>
    </row>
    <row r="69" spans="1:29" x14ac:dyDescent="0.2">
      <c r="A69" s="106"/>
      <c r="B69" s="105"/>
      <c r="C69" s="105" t="s">
        <v>411</v>
      </c>
      <c r="D69" s="15"/>
      <c r="E69" s="15"/>
      <c r="F69" s="15"/>
      <c r="G69" s="15"/>
      <c r="H69" s="15"/>
      <c r="I69" s="15"/>
      <c r="J69" s="200"/>
      <c r="K69" s="117"/>
      <c r="L69" s="117"/>
      <c r="M69" s="386"/>
      <c r="N69" s="104" t="s">
        <v>412</v>
      </c>
      <c r="O69" s="180"/>
      <c r="P69" s="180"/>
      <c r="Q69" s="180"/>
      <c r="R69" s="180"/>
      <c r="S69" s="180"/>
      <c r="T69" s="180"/>
      <c r="U69" s="180"/>
      <c r="V69" s="180"/>
      <c r="W69" s="180"/>
      <c r="X69" s="180"/>
      <c r="Y69" s="180"/>
      <c r="Z69" s="180"/>
      <c r="AA69" s="180"/>
    </row>
    <row r="70" spans="1:29" x14ac:dyDescent="0.2">
      <c r="A70" s="106"/>
      <c r="B70" s="105"/>
      <c r="C70" s="105"/>
      <c r="D70" s="15"/>
      <c r="E70" s="15"/>
      <c r="F70" s="15"/>
      <c r="G70" s="15"/>
      <c r="H70" s="15"/>
      <c r="I70" s="15"/>
      <c r="J70" s="411"/>
      <c r="K70" s="423"/>
      <c r="L70" s="389"/>
      <c r="M70" s="386"/>
      <c r="N70" s="409"/>
      <c r="O70" s="177"/>
      <c r="P70" s="177"/>
      <c r="Q70" s="177"/>
      <c r="R70" s="177"/>
      <c r="S70" s="177"/>
      <c r="T70" s="177"/>
      <c r="U70" s="177"/>
      <c r="V70" s="177"/>
      <c r="W70" s="177"/>
      <c r="X70" s="177"/>
      <c r="Y70" s="177"/>
      <c r="Z70" s="177"/>
      <c r="AA70" s="177"/>
    </row>
    <row r="71" spans="1:29" x14ac:dyDescent="0.2">
      <c r="A71" s="106"/>
      <c r="B71" s="105"/>
      <c r="C71" s="105" t="s">
        <v>413</v>
      </c>
      <c r="D71" s="15"/>
      <c r="E71" s="15"/>
      <c r="F71" s="15"/>
      <c r="G71" s="15"/>
      <c r="H71" s="15"/>
      <c r="I71" s="15"/>
      <c r="J71" s="200"/>
      <c r="K71" s="117"/>
      <c r="L71" s="117"/>
      <c r="M71" s="386"/>
      <c r="N71" s="104" t="s">
        <v>414</v>
      </c>
      <c r="O71" s="104"/>
      <c r="P71" s="104"/>
      <c r="Q71" s="104"/>
      <c r="R71" s="104"/>
      <c r="S71" s="104"/>
      <c r="T71" s="104"/>
      <c r="U71" s="104"/>
      <c r="V71" s="104"/>
      <c r="W71" s="104"/>
      <c r="X71" s="104"/>
      <c r="Y71" s="104"/>
      <c r="Z71" s="104"/>
      <c r="AA71" s="104"/>
    </row>
    <row r="72" spans="1:29" x14ac:dyDescent="0.2">
      <c r="A72" s="106"/>
      <c r="B72" s="15"/>
      <c r="C72" s="15"/>
      <c r="D72" s="15"/>
      <c r="E72" s="15"/>
      <c r="F72" s="15"/>
      <c r="G72" s="15"/>
      <c r="H72" s="15"/>
      <c r="I72" s="15"/>
      <c r="J72" s="411"/>
      <c r="K72" s="423"/>
      <c r="L72" s="389"/>
      <c r="M72" s="386"/>
      <c r="N72" s="409"/>
      <c r="O72" s="177"/>
      <c r="P72" s="177"/>
      <c r="Q72" s="177"/>
      <c r="R72" s="177"/>
      <c r="S72" s="177"/>
      <c r="T72" s="177"/>
      <c r="U72" s="177"/>
      <c r="V72" s="177"/>
      <c r="W72" s="177"/>
      <c r="X72" s="177"/>
      <c r="Y72" s="177"/>
      <c r="Z72" s="177"/>
      <c r="AA72" s="177"/>
    </row>
    <row r="73" spans="1:29" x14ac:dyDescent="0.2">
      <c r="A73" s="106"/>
      <c r="B73" s="105" t="s">
        <v>415</v>
      </c>
      <c r="C73" s="15"/>
      <c r="D73" s="15"/>
      <c r="E73" s="15"/>
      <c r="F73" s="15"/>
      <c r="G73" s="15"/>
      <c r="H73" s="15"/>
      <c r="I73" s="15"/>
      <c r="J73" s="200"/>
      <c r="K73" s="117"/>
      <c r="L73" s="117"/>
      <c r="M73" s="386"/>
      <c r="N73" s="104" t="s">
        <v>416</v>
      </c>
      <c r="O73" s="104"/>
      <c r="P73" s="104"/>
      <c r="Q73" s="104"/>
      <c r="R73" s="104"/>
      <c r="S73" s="104"/>
      <c r="T73" s="104"/>
      <c r="U73" s="104"/>
      <c r="V73" s="104"/>
      <c r="W73" s="104"/>
      <c r="X73" s="104"/>
      <c r="Y73" s="104"/>
      <c r="Z73" s="104"/>
      <c r="AA73" s="104"/>
    </row>
    <row r="74" spans="1:29" x14ac:dyDescent="0.2">
      <c r="A74" s="106"/>
      <c r="B74" s="105"/>
      <c r="C74" s="15"/>
      <c r="D74" s="15"/>
      <c r="E74" s="15"/>
      <c r="F74" s="15"/>
      <c r="G74" s="15"/>
      <c r="H74" s="15"/>
      <c r="I74" s="15"/>
      <c r="J74" s="411"/>
      <c r="K74" s="423"/>
      <c r="L74" s="389"/>
      <c r="M74" s="386"/>
      <c r="N74" s="210"/>
    </row>
    <row r="75" spans="1:29" x14ac:dyDescent="0.2">
      <c r="A75" s="106"/>
      <c r="B75" s="105" t="s">
        <v>417</v>
      </c>
      <c r="C75" s="15"/>
      <c r="D75" s="15"/>
      <c r="E75" s="15"/>
      <c r="F75" s="15"/>
      <c r="G75" s="15"/>
      <c r="H75" s="15"/>
      <c r="I75" s="15"/>
      <c r="J75" s="200"/>
      <c r="K75" s="117"/>
      <c r="L75" s="117"/>
      <c r="M75" s="386"/>
      <c r="N75" s="104" t="s">
        <v>418</v>
      </c>
      <c r="O75" s="104"/>
      <c r="P75" s="104"/>
      <c r="Q75" s="104"/>
      <c r="R75" s="104"/>
      <c r="S75" s="104"/>
      <c r="T75" s="104"/>
      <c r="U75" s="104"/>
      <c r="V75" s="104"/>
      <c r="W75" s="104"/>
      <c r="X75" s="104"/>
      <c r="Y75" s="104"/>
      <c r="Z75" s="104"/>
      <c r="AA75" s="104"/>
    </row>
    <row r="76" spans="1:29" ht="13.15" customHeight="1" x14ac:dyDescent="0.2">
      <c r="A76" s="106"/>
      <c r="B76" s="15"/>
      <c r="C76" s="15"/>
      <c r="D76" s="15"/>
      <c r="E76" s="15"/>
      <c r="F76" s="15"/>
      <c r="G76" s="15"/>
      <c r="H76" s="15"/>
      <c r="I76" s="15"/>
      <c r="J76" s="411"/>
      <c r="K76" s="423"/>
      <c r="L76" s="389"/>
      <c r="M76" s="386"/>
      <c r="N76" s="210"/>
    </row>
    <row r="77" spans="1:29" ht="13.15" customHeight="1" x14ac:dyDescent="0.2">
      <c r="A77" s="591" t="s">
        <v>419</v>
      </c>
      <c r="B77" s="586"/>
      <c r="C77" s="586"/>
      <c r="D77" s="586"/>
      <c r="E77" s="586"/>
      <c r="F77" s="586"/>
      <c r="G77" s="586"/>
      <c r="H77" s="586"/>
      <c r="I77" s="586"/>
      <c r="J77" s="200"/>
      <c r="K77" s="117"/>
      <c r="L77" s="117"/>
      <c r="M77" s="386"/>
      <c r="N77" s="104" t="s">
        <v>420</v>
      </c>
      <c r="O77" s="104"/>
      <c r="P77" s="104"/>
      <c r="Q77" s="104"/>
      <c r="R77" s="104"/>
      <c r="S77" s="104"/>
      <c r="T77" s="104"/>
      <c r="U77" s="104"/>
      <c r="V77" s="104"/>
      <c r="W77" s="104"/>
      <c r="X77" s="104"/>
      <c r="Y77" s="104"/>
      <c r="Z77" s="104"/>
      <c r="AA77" s="104"/>
    </row>
    <row r="78" spans="1:29" ht="13.15" customHeight="1" x14ac:dyDescent="0.2">
      <c r="A78" s="591"/>
      <c r="B78" s="586"/>
      <c r="C78" s="586"/>
      <c r="D78" s="586"/>
      <c r="E78" s="586"/>
      <c r="F78" s="586"/>
      <c r="G78" s="586"/>
      <c r="H78" s="586"/>
      <c r="I78" s="586"/>
      <c r="J78" s="411"/>
      <c r="K78" s="423"/>
      <c r="L78" s="389"/>
      <c r="M78" s="386"/>
      <c r="N78" s="210"/>
    </row>
    <row r="79" spans="1:29" s="37" customFormat="1" ht="13.15" customHeight="1" x14ac:dyDescent="0.2">
      <c r="A79" s="107" t="s">
        <v>421</v>
      </c>
      <c r="B79" s="15"/>
      <c r="C79" s="15"/>
      <c r="D79" s="15"/>
      <c r="E79" s="15"/>
      <c r="F79" s="15"/>
      <c r="G79" s="15"/>
      <c r="H79" s="15"/>
      <c r="I79" s="15"/>
      <c r="J79" s="412">
        <f>J81+J83+J85+J87</f>
        <v>0</v>
      </c>
      <c r="K79" s="424">
        <f t="shared" ref="K79:L79" si="5">K81+K83+K85+K87</f>
        <v>0</v>
      </c>
      <c r="L79" s="390">
        <f t="shared" si="5"/>
        <v>0</v>
      </c>
      <c r="M79" s="386"/>
      <c r="N79" s="409"/>
      <c r="O79" s="177"/>
      <c r="P79" s="177"/>
      <c r="Q79" s="177"/>
      <c r="R79" s="177"/>
      <c r="S79" s="177"/>
      <c r="T79" s="177"/>
      <c r="U79" s="177"/>
      <c r="V79" s="177"/>
      <c r="W79" s="177"/>
      <c r="X79" s="177"/>
      <c r="Y79" s="177"/>
      <c r="Z79" s="177"/>
      <c r="AA79" s="177"/>
      <c r="AB79" s="183"/>
      <c r="AC79" s="183"/>
    </row>
    <row r="80" spans="1:29" s="37" customFormat="1" ht="13.15" customHeight="1" x14ac:dyDescent="0.2">
      <c r="A80" s="107"/>
      <c r="B80" s="15"/>
      <c r="C80" s="15"/>
      <c r="D80" s="15"/>
      <c r="E80" s="15"/>
      <c r="F80" s="15"/>
      <c r="G80" s="15"/>
      <c r="H80" s="15"/>
      <c r="I80" s="15"/>
      <c r="J80" s="411"/>
      <c r="K80" s="423"/>
      <c r="L80" s="389"/>
      <c r="M80" s="386"/>
      <c r="N80" s="210"/>
      <c r="O80" s="183"/>
      <c r="P80" s="183"/>
      <c r="Q80" s="183"/>
      <c r="R80" s="183"/>
      <c r="S80" s="183"/>
      <c r="T80" s="183"/>
      <c r="U80" s="183"/>
      <c r="V80" s="183"/>
      <c r="W80" s="183"/>
      <c r="X80" s="183"/>
      <c r="Y80" s="183"/>
      <c r="Z80" s="183"/>
      <c r="AA80" s="183"/>
      <c r="AB80" s="183"/>
      <c r="AC80" s="183"/>
    </row>
    <row r="81" spans="1:29" s="37" customFormat="1" ht="13.15" customHeight="1" x14ac:dyDescent="0.2">
      <c r="A81" s="107"/>
      <c r="B81" s="105" t="s">
        <v>422</v>
      </c>
      <c r="C81" s="15"/>
      <c r="D81" s="15"/>
      <c r="E81" s="15"/>
      <c r="F81" s="15"/>
      <c r="G81" s="15"/>
      <c r="H81" s="15"/>
      <c r="I81" s="15"/>
      <c r="J81" s="200"/>
      <c r="K81" s="117"/>
      <c r="L81" s="117"/>
      <c r="M81" s="386"/>
      <c r="N81" s="104" t="s">
        <v>423</v>
      </c>
      <c r="O81" s="180"/>
      <c r="P81" s="180"/>
      <c r="Q81" s="180"/>
      <c r="R81" s="180"/>
      <c r="S81" s="180"/>
      <c r="T81" s="180"/>
      <c r="U81" s="180"/>
      <c r="V81" s="180"/>
      <c r="W81" s="180"/>
      <c r="X81" s="180"/>
      <c r="Y81" s="180"/>
      <c r="Z81" s="180"/>
      <c r="AA81" s="180"/>
      <c r="AB81" s="183"/>
      <c r="AC81" s="183"/>
    </row>
    <row r="82" spans="1:29" s="37" customFormat="1" ht="13.15" customHeight="1" x14ac:dyDescent="0.2">
      <c r="A82" s="106"/>
      <c r="B82" s="105"/>
      <c r="C82" s="15"/>
      <c r="D82" s="15"/>
      <c r="E82" s="15"/>
      <c r="F82" s="15"/>
      <c r="G82" s="15"/>
      <c r="H82" s="15"/>
      <c r="I82" s="15"/>
      <c r="J82" s="411"/>
      <c r="K82" s="423"/>
      <c r="L82" s="389"/>
      <c r="M82" s="386"/>
      <c r="N82" s="210"/>
      <c r="O82" s="183"/>
      <c r="P82" s="183"/>
      <c r="Q82" s="183"/>
      <c r="R82" s="183"/>
      <c r="S82" s="183"/>
      <c r="T82" s="183"/>
      <c r="U82" s="183"/>
      <c r="V82" s="183"/>
      <c r="W82" s="183"/>
      <c r="X82" s="183"/>
      <c r="Y82" s="183"/>
      <c r="Z82" s="183"/>
      <c r="AA82" s="183"/>
      <c r="AB82" s="183"/>
      <c r="AC82" s="183"/>
    </row>
    <row r="83" spans="1:29" s="37" customFormat="1" ht="13.15" customHeight="1" x14ac:dyDescent="0.2">
      <c r="A83" s="107"/>
      <c r="B83" s="105" t="s">
        <v>424</v>
      </c>
      <c r="C83" s="15"/>
      <c r="D83" s="15"/>
      <c r="E83" s="15"/>
      <c r="F83" s="15"/>
      <c r="G83" s="15"/>
      <c r="H83" s="15"/>
      <c r="I83" s="15"/>
      <c r="J83" s="200"/>
      <c r="K83" s="117"/>
      <c r="L83" s="117"/>
      <c r="M83" s="386"/>
      <c r="N83" s="104" t="s">
        <v>425</v>
      </c>
      <c r="O83" s="180"/>
      <c r="P83" s="180"/>
      <c r="Q83" s="180"/>
      <c r="R83" s="180"/>
      <c r="S83" s="180"/>
      <c r="T83" s="180"/>
      <c r="U83" s="180"/>
      <c r="V83" s="180"/>
      <c r="W83" s="180"/>
      <c r="X83" s="180"/>
      <c r="Y83" s="180"/>
      <c r="Z83" s="180"/>
      <c r="AA83" s="180"/>
      <c r="AB83" s="183"/>
      <c r="AC83" s="183"/>
    </row>
    <row r="84" spans="1:29" s="37" customFormat="1" ht="13.15" customHeight="1" x14ac:dyDescent="0.2">
      <c r="A84" s="106"/>
      <c r="B84" s="105"/>
      <c r="C84" s="15"/>
      <c r="D84" s="15"/>
      <c r="E84" s="15"/>
      <c r="F84" s="15"/>
      <c r="G84" s="15"/>
      <c r="H84" s="15"/>
      <c r="I84" s="15"/>
      <c r="J84" s="411"/>
      <c r="K84" s="423"/>
      <c r="L84" s="389"/>
      <c r="M84" s="386"/>
      <c r="N84" s="210"/>
      <c r="O84" s="183"/>
      <c r="P84" s="183"/>
      <c r="Q84" s="183"/>
      <c r="R84" s="183"/>
      <c r="S84" s="183"/>
      <c r="T84" s="183"/>
      <c r="U84" s="183"/>
      <c r="V84" s="183"/>
      <c r="W84" s="183"/>
      <c r="X84" s="183"/>
      <c r="Y84" s="183"/>
      <c r="Z84" s="183"/>
      <c r="AA84" s="183"/>
      <c r="AB84" s="183"/>
      <c r="AC84" s="183"/>
    </row>
    <row r="85" spans="1:29" s="37" customFormat="1" ht="13.15" customHeight="1" x14ac:dyDescent="0.2">
      <c r="A85" s="107"/>
      <c r="B85" s="105" t="s">
        <v>426</v>
      </c>
      <c r="C85" s="15"/>
      <c r="D85" s="15"/>
      <c r="E85" s="15"/>
      <c r="F85" s="15"/>
      <c r="G85" s="15"/>
      <c r="H85" s="15"/>
      <c r="I85" s="15"/>
      <c r="J85" s="200"/>
      <c r="K85" s="117"/>
      <c r="L85" s="117"/>
      <c r="M85" s="386"/>
      <c r="N85" s="104" t="s">
        <v>427</v>
      </c>
      <c r="O85" s="180"/>
      <c r="P85" s="180"/>
      <c r="Q85" s="180"/>
      <c r="R85" s="180"/>
      <c r="S85" s="180"/>
      <c r="T85" s="180"/>
      <c r="U85" s="180"/>
      <c r="V85" s="180"/>
      <c r="W85" s="180"/>
      <c r="X85" s="180"/>
      <c r="Y85" s="180"/>
      <c r="Z85" s="180"/>
      <c r="AA85" s="180"/>
      <c r="AB85" s="183"/>
      <c r="AC85" s="183"/>
    </row>
    <row r="86" spans="1:29" s="37" customFormat="1" ht="13.15" customHeight="1" x14ac:dyDescent="0.2">
      <c r="A86" s="107"/>
      <c r="B86" s="105"/>
      <c r="C86" s="15"/>
      <c r="D86" s="15"/>
      <c r="E86" s="15"/>
      <c r="F86" s="15"/>
      <c r="G86" s="15"/>
      <c r="H86" s="15"/>
      <c r="I86" s="15"/>
      <c r="J86" s="420"/>
      <c r="K86" s="106"/>
      <c r="L86" s="16"/>
      <c r="M86" s="386"/>
      <c r="N86" s="210"/>
      <c r="O86" s="183"/>
      <c r="P86" s="183"/>
      <c r="Q86" s="183"/>
      <c r="R86" s="183"/>
      <c r="S86" s="183"/>
      <c r="T86" s="183"/>
      <c r="U86" s="183"/>
      <c r="V86" s="183"/>
      <c r="W86" s="183"/>
      <c r="X86" s="183"/>
      <c r="Y86" s="183"/>
      <c r="Z86" s="183"/>
      <c r="AA86" s="183"/>
      <c r="AB86" s="183"/>
      <c r="AC86" s="183"/>
    </row>
    <row r="87" spans="1:29" s="37" customFormat="1" ht="13.15" customHeight="1" x14ac:dyDescent="0.2">
      <c r="A87" s="106"/>
      <c r="B87" s="105" t="s">
        <v>428</v>
      </c>
      <c r="C87" s="15"/>
      <c r="D87" s="15"/>
      <c r="E87" s="15"/>
      <c r="F87" s="15"/>
      <c r="G87" s="15"/>
      <c r="H87" s="15"/>
      <c r="I87" s="15"/>
      <c r="J87" s="200"/>
      <c r="K87" s="432"/>
      <c r="L87" s="432"/>
      <c r="M87" s="386"/>
      <c r="N87" s="104" t="s">
        <v>429</v>
      </c>
      <c r="O87" s="180"/>
      <c r="P87" s="180"/>
      <c r="Q87" s="180"/>
      <c r="R87" s="180"/>
      <c r="S87" s="180"/>
      <c r="T87" s="180"/>
      <c r="U87" s="180"/>
      <c r="V87" s="180"/>
      <c r="W87" s="180"/>
      <c r="X87" s="180"/>
      <c r="Y87" s="180"/>
      <c r="Z87" s="180"/>
      <c r="AA87" s="180"/>
      <c r="AB87" s="183"/>
      <c r="AC87" s="183"/>
    </row>
    <row r="88" spans="1:29" s="37" customFormat="1" ht="13.15" customHeight="1" x14ac:dyDescent="0.2">
      <c r="A88" s="107"/>
      <c r="B88" s="105"/>
      <c r="C88" s="15"/>
      <c r="D88" s="15"/>
      <c r="E88" s="15"/>
      <c r="F88" s="15"/>
      <c r="G88" s="15"/>
      <c r="H88" s="15"/>
      <c r="I88" s="15"/>
      <c r="J88" s="411"/>
      <c r="K88" s="436"/>
      <c r="L88" s="437"/>
      <c r="M88" s="386"/>
      <c r="N88" s="210"/>
      <c r="O88" s="183"/>
      <c r="P88" s="183"/>
      <c r="Q88" s="183"/>
      <c r="R88" s="183"/>
      <c r="S88" s="183"/>
      <c r="T88" s="183"/>
      <c r="U88" s="183"/>
      <c r="V88" s="183"/>
      <c r="W88" s="183"/>
      <c r="X88" s="183"/>
      <c r="Y88" s="183"/>
      <c r="Z88" s="183"/>
      <c r="AA88" s="183"/>
      <c r="AB88" s="183"/>
      <c r="AC88" s="183"/>
    </row>
    <row r="89" spans="1:29" s="37" customFormat="1" ht="13.15" customHeight="1" x14ac:dyDescent="0.2">
      <c r="A89" s="107"/>
      <c r="B89" s="105" t="s">
        <v>148</v>
      </c>
      <c r="C89" s="582"/>
      <c r="D89" s="582"/>
      <c r="E89" s="582"/>
      <c r="F89" s="582"/>
      <c r="G89" s="582"/>
      <c r="H89" s="582"/>
      <c r="I89" s="582"/>
      <c r="J89" s="782"/>
      <c r="K89" s="382"/>
      <c r="L89" s="383"/>
      <c r="M89" s="386"/>
      <c r="N89" s="104" t="s">
        <v>430</v>
      </c>
      <c r="O89" s="180"/>
      <c r="P89" s="180"/>
      <c r="Q89" s="180"/>
      <c r="R89" s="180"/>
      <c r="S89" s="180"/>
      <c r="T89" s="180"/>
      <c r="U89" s="180"/>
      <c r="V89" s="180"/>
      <c r="W89" s="180"/>
      <c r="X89" s="180"/>
      <c r="Y89" s="180"/>
      <c r="Z89" s="180"/>
      <c r="AA89" s="180"/>
      <c r="AB89" s="183"/>
      <c r="AC89" s="183"/>
    </row>
    <row r="90" spans="1:29" s="37" customFormat="1" ht="13.15" customHeight="1" x14ac:dyDescent="0.2">
      <c r="A90" s="107"/>
      <c r="B90" s="15"/>
      <c r="C90" s="582"/>
      <c r="D90" s="582"/>
      <c r="E90" s="582"/>
      <c r="F90" s="582"/>
      <c r="G90" s="582"/>
      <c r="H90" s="582"/>
      <c r="I90" s="582"/>
      <c r="J90" s="782"/>
      <c r="K90" s="382"/>
      <c r="L90" s="383"/>
      <c r="M90" s="386"/>
      <c r="N90" s="409"/>
      <c r="O90" s="181"/>
      <c r="P90" s="181"/>
      <c r="Q90" s="181"/>
      <c r="R90" s="181"/>
      <c r="S90" s="181"/>
      <c r="T90" s="181"/>
      <c r="U90" s="181"/>
      <c r="V90" s="181"/>
      <c r="W90" s="181"/>
      <c r="X90" s="181"/>
      <c r="Y90" s="181"/>
      <c r="Z90" s="181"/>
      <c r="AA90" s="181"/>
      <c r="AB90" s="183"/>
      <c r="AC90" s="183"/>
    </row>
    <row r="91" spans="1:29" s="37" customFormat="1" ht="13.15" customHeight="1" x14ac:dyDescent="0.2">
      <c r="A91" s="106"/>
      <c r="B91" s="15"/>
      <c r="C91" s="582"/>
      <c r="D91" s="582"/>
      <c r="E91" s="582"/>
      <c r="F91" s="582"/>
      <c r="G91" s="582"/>
      <c r="H91" s="582"/>
      <c r="I91" s="582"/>
      <c r="J91" s="782"/>
      <c r="K91" s="382"/>
      <c r="L91" s="383"/>
      <c r="M91" s="386"/>
      <c r="N91" s="409"/>
      <c r="O91" s="177"/>
      <c r="P91" s="177"/>
      <c r="Q91" s="177"/>
      <c r="R91" s="177"/>
      <c r="S91" s="177"/>
      <c r="T91" s="177"/>
      <c r="U91" s="177"/>
      <c r="V91" s="177"/>
      <c r="W91" s="177"/>
      <c r="X91" s="177"/>
      <c r="Y91" s="177"/>
      <c r="Z91" s="177"/>
      <c r="AA91" s="177"/>
      <c r="AB91" s="183"/>
      <c r="AC91" s="183"/>
    </row>
    <row r="92" spans="1:29" s="37" customFormat="1" ht="13.15" customHeight="1" x14ac:dyDescent="0.2">
      <c r="A92" s="107"/>
      <c r="B92" s="15"/>
      <c r="C92" s="582"/>
      <c r="D92" s="582"/>
      <c r="E92" s="582"/>
      <c r="F92" s="582"/>
      <c r="G92" s="582"/>
      <c r="H92" s="582"/>
      <c r="I92" s="582"/>
      <c r="J92" s="782"/>
      <c r="K92" s="382"/>
      <c r="L92" s="383"/>
      <c r="M92" s="386"/>
      <c r="N92" s="210"/>
      <c r="O92" s="183"/>
      <c r="P92" s="183"/>
      <c r="Q92" s="183"/>
      <c r="R92" s="183"/>
      <c r="S92" s="183"/>
      <c r="T92" s="183"/>
      <c r="U92" s="183"/>
      <c r="V92" s="183"/>
      <c r="W92" s="183"/>
      <c r="X92" s="183"/>
      <c r="Y92" s="183"/>
      <c r="Z92" s="183"/>
      <c r="AA92" s="183"/>
      <c r="AB92" s="183"/>
      <c r="AC92" s="183"/>
    </row>
    <row r="93" spans="1:29" s="37" customFormat="1" ht="13.15" customHeight="1" x14ac:dyDescent="0.2">
      <c r="A93" s="111"/>
      <c r="B93" s="237"/>
      <c r="C93" s="582"/>
      <c r="D93" s="582"/>
      <c r="E93" s="582"/>
      <c r="F93" s="582"/>
      <c r="G93" s="582"/>
      <c r="H93" s="582"/>
      <c r="I93" s="582"/>
      <c r="J93" s="782"/>
      <c r="K93" s="382"/>
      <c r="L93" s="383"/>
      <c r="M93" s="386"/>
      <c r="N93" s="210"/>
      <c r="O93" s="183"/>
      <c r="P93" s="183"/>
      <c r="Q93" s="183"/>
      <c r="R93" s="183"/>
      <c r="S93" s="183"/>
      <c r="T93" s="183"/>
      <c r="U93" s="183"/>
      <c r="V93" s="183"/>
      <c r="W93" s="183"/>
      <c r="X93" s="183"/>
      <c r="Y93" s="183"/>
      <c r="Z93" s="183"/>
      <c r="AA93" s="183"/>
      <c r="AB93" s="183"/>
      <c r="AC93" s="183"/>
    </row>
    <row r="94" spans="1:29" s="37" customFormat="1" x14ac:dyDescent="0.2">
      <c r="A94" s="392"/>
      <c r="B94" s="41"/>
      <c r="C94" s="41"/>
      <c r="D94" s="33"/>
      <c r="E94" s="33"/>
      <c r="F94" s="33"/>
      <c r="G94" s="33"/>
      <c r="H94" s="33"/>
      <c r="I94" s="33"/>
      <c r="J94" s="33"/>
      <c r="K94" s="382"/>
      <c r="L94" s="383"/>
      <c r="M94" s="41"/>
      <c r="N94" s="201"/>
      <c r="O94" s="183"/>
      <c r="P94" s="183"/>
      <c r="Q94" s="183"/>
      <c r="R94" s="183"/>
      <c r="S94" s="183"/>
      <c r="T94" s="183"/>
      <c r="U94" s="183"/>
      <c r="V94" s="183"/>
      <c r="W94" s="183"/>
      <c r="X94" s="183"/>
      <c r="Y94" s="183"/>
      <c r="Z94" s="183"/>
      <c r="AA94" s="183"/>
      <c r="AB94" s="183"/>
      <c r="AC94" s="183"/>
    </row>
    <row r="95" spans="1:29" s="37" customFormat="1" x14ac:dyDescent="0.2">
      <c r="A95" s="592" t="s">
        <v>431</v>
      </c>
      <c r="B95" s="592"/>
      <c r="C95" s="592"/>
      <c r="D95" s="592"/>
      <c r="E95" s="592"/>
      <c r="F95" s="592"/>
      <c r="G95" s="592"/>
      <c r="H95" s="592"/>
      <c r="I95" s="592"/>
      <c r="J95" s="784"/>
      <c r="K95" s="382"/>
      <c r="L95" s="383"/>
      <c r="M95" s="41"/>
      <c r="N95" s="201"/>
      <c r="O95" s="183"/>
      <c r="P95" s="183"/>
      <c r="Q95" s="183"/>
      <c r="R95" s="183"/>
      <c r="S95" s="183"/>
      <c r="T95" s="183"/>
      <c r="U95" s="183"/>
      <c r="V95" s="183"/>
      <c r="W95" s="183"/>
      <c r="X95" s="183"/>
      <c r="Y95" s="183"/>
      <c r="Z95" s="183"/>
      <c r="AA95" s="183"/>
      <c r="AB95" s="183"/>
      <c r="AC95" s="183"/>
    </row>
    <row r="96" spans="1:29" s="37" customFormat="1" ht="13.15" customHeight="1" x14ac:dyDescent="0.2">
      <c r="A96" s="392"/>
      <c r="B96" s="41"/>
      <c r="C96" s="41"/>
      <c r="D96" s="33"/>
      <c r="E96" s="33"/>
      <c r="F96" s="33"/>
      <c r="G96" s="33"/>
      <c r="H96" s="33"/>
      <c r="I96" s="33"/>
      <c r="J96" s="33"/>
      <c r="K96" s="382"/>
      <c r="L96" s="383"/>
      <c r="M96" s="41"/>
      <c r="N96" s="201"/>
      <c r="O96" s="183"/>
      <c r="P96" s="183"/>
      <c r="Q96" s="183"/>
      <c r="R96" s="183"/>
      <c r="S96" s="183"/>
      <c r="T96" s="183"/>
      <c r="U96" s="183"/>
      <c r="V96" s="183"/>
      <c r="W96" s="183"/>
      <c r="X96" s="183"/>
      <c r="Y96" s="183"/>
      <c r="Z96" s="183"/>
      <c r="AA96" s="183"/>
      <c r="AB96" s="183"/>
      <c r="AC96" s="183"/>
    </row>
    <row r="97" spans="1:29" s="37" customFormat="1" ht="13.15" customHeight="1" x14ac:dyDescent="0.2">
      <c r="A97" s="588" t="s">
        <v>89</v>
      </c>
      <c r="B97" s="584"/>
      <c r="C97" s="584"/>
      <c r="D97" s="584"/>
      <c r="E97" s="584"/>
      <c r="F97" s="584"/>
      <c r="G97" s="584"/>
      <c r="H97" s="584"/>
      <c r="I97" s="584"/>
      <c r="J97" s="584"/>
      <c r="K97" s="382"/>
      <c r="L97" s="383"/>
      <c r="M97" s="196"/>
      <c r="N97" s="201"/>
      <c r="O97" s="183"/>
      <c r="P97" s="183"/>
      <c r="Q97" s="183"/>
      <c r="R97" s="183"/>
      <c r="S97" s="183"/>
      <c r="T97" s="183"/>
      <c r="U97" s="183"/>
      <c r="V97" s="183"/>
      <c r="W97" s="183"/>
      <c r="X97" s="183"/>
      <c r="Y97" s="183"/>
      <c r="Z97" s="183"/>
      <c r="AA97" s="183"/>
      <c r="AB97" s="183"/>
      <c r="AC97" s="183"/>
    </row>
    <row r="98" spans="1:29" s="37" customFormat="1" ht="13.15" customHeight="1" x14ac:dyDescent="0.2">
      <c r="A98" s="106"/>
      <c r="B98" s="15"/>
      <c r="C98" s="15"/>
      <c r="D98" s="15"/>
      <c r="E98" s="15"/>
      <c r="F98" s="15"/>
      <c r="G98" s="15"/>
      <c r="H98" s="15"/>
      <c r="I98" s="15"/>
      <c r="J98" s="15"/>
      <c r="K98" s="106"/>
      <c r="L98" s="16"/>
      <c r="M98" s="41"/>
      <c r="N98" s="409"/>
      <c r="O98" s="410"/>
      <c r="P98" s="410"/>
      <c r="Q98" s="410"/>
      <c r="R98" s="410"/>
      <c r="S98" s="410"/>
      <c r="T98" s="410"/>
      <c r="U98" s="410"/>
      <c r="V98" s="410"/>
      <c r="W98" s="410"/>
      <c r="X98" s="410"/>
      <c r="Y98" s="410"/>
      <c r="Z98" s="410"/>
      <c r="AA98" s="410"/>
      <c r="AB98" s="181"/>
      <c r="AC98" s="183"/>
    </row>
    <row r="99" spans="1:29" s="37" customFormat="1" ht="13.15" customHeight="1" x14ac:dyDescent="0.2">
      <c r="A99" s="107" t="s">
        <v>432</v>
      </c>
      <c r="B99" s="105"/>
      <c r="C99" s="105"/>
      <c r="D99" s="105"/>
      <c r="E99" s="105"/>
      <c r="F99" s="105"/>
      <c r="G99" s="105"/>
      <c r="H99" s="105"/>
      <c r="I99" s="105"/>
      <c r="J99" s="413">
        <f>J101+J103</f>
        <v>0</v>
      </c>
      <c r="K99" s="425">
        <f t="shared" ref="K99:L99" si="6">K101+K103</f>
        <v>0</v>
      </c>
      <c r="L99" s="393">
        <f t="shared" si="6"/>
        <v>0</v>
      </c>
      <c r="M99" s="386"/>
      <c r="N99" s="104" t="s">
        <v>433</v>
      </c>
      <c r="O99" s="104"/>
      <c r="P99" s="104"/>
      <c r="Q99" s="104"/>
      <c r="R99" s="104"/>
      <c r="S99" s="104"/>
      <c r="T99" s="104"/>
      <c r="U99" s="104"/>
      <c r="V99" s="104"/>
      <c r="W99" s="104"/>
      <c r="X99" s="104"/>
      <c r="Y99" s="104"/>
      <c r="Z99" s="104"/>
      <c r="AA99" s="104"/>
      <c r="AB99" s="183"/>
      <c r="AC99" s="183"/>
    </row>
    <row r="100" spans="1:29" s="37" customFormat="1" ht="13.15" customHeight="1" x14ac:dyDescent="0.2">
      <c r="A100" s="107"/>
      <c r="B100" s="105"/>
      <c r="C100" s="105"/>
      <c r="D100" s="105"/>
      <c r="E100" s="105"/>
      <c r="F100" s="105"/>
      <c r="G100" s="105"/>
      <c r="H100" s="105"/>
      <c r="I100" s="105"/>
      <c r="J100" s="414"/>
      <c r="K100" s="438"/>
      <c r="L100" s="439"/>
      <c r="M100" s="395"/>
      <c r="N100" s="399"/>
      <c r="O100" s="183"/>
      <c r="P100" s="183"/>
      <c r="Q100" s="183"/>
      <c r="R100" s="183"/>
      <c r="S100" s="183"/>
      <c r="T100" s="183"/>
      <c r="U100" s="183"/>
      <c r="V100" s="183"/>
      <c r="W100" s="183"/>
      <c r="X100" s="183"/>
      <c r="Y100" s="183"/>
      <c r="Z100" s="183"/>
      <c r="AA100" s="183"/>
      <c r="AB100" s="183"/>
      <c r="AC100" s="183"/>
    </row>
    <row r="101" spans="1:29" s="37" customFormat="1" ht="13.15" customHeight="1" x14ac:dyDescent="0.2">
      <c r="A101" s="107"/>
      <c r="B101" s="105" t="s">
        <v>434</v>
      </c>
      <c r="C101" s="105"/>
      <c r="D101" s="105"/>
      <c r="E101" s="105"/>
      <c r="F101" s="105"/>
      <c r="G101" s="105"/>
      <c r="H101" s="105"/>
      <c r="I101" s="105"/>
      <c r="J101" s="200"/>
      <c r="K101" s="433"/>
      <c r="L101" s="433"/>
      <c r="M101" s="386"/>
      <c r="N101" s="104" t="s">
        <v>435</v>
      </c>
      <c r="O101" s="180"/>
      <c r="P101" s="180"/>
      <c r="Q101" s="180"/>
      <c r="R101" s="180"/>
      <c r="S101" s="180"/>
      <c r="T101" s="180"/>
      <c r="U101" s="180"/>
      <c r="V101" s="180"/>
      <c r="W101" s="180"/>
      <c r="X101" s="180"/>
      <c r="Y101" s="180"/>
      <c r="Z101" s="180"/>
      <c r="AA101" s="180"/>
      <c r="AB101" s="183"/>
      <c r="AC101" s="183"/>
    </row>
    <row r="102" spans="1:29" s="37" customFormat="1" ht="13.15" customHeight="1" x14ac:dyDescent="0.2">
      <c r="A102" s="107"/>
      <c r="B102" s="105"/>
      <c r="C102" s="105"/>
      <c r="D102" s="105"/>
      <c r="E102" s="105"/>
      <c r="F102" s="105"/>
      <c r="G102" s="105"/>
      <c r="H102" s="105"/>
      <c r="I102" s="105"/>
      <c r="J102" s="105"/>
      <c r="K102" s="107"/>
      <c r="L102" s="396"/>
      <c r="M102" s="40"/>
      <c r="N102" s="399"/>
      <c r="O102" s="183"/>
      <c r="P102" s="183"/>
      <c r="Q102" s="183"/>
      <c r="R102" s="183"/>
      <c r="S102" s="183"/>
      <c r="T102" s="183"/>
      <c r="U102" s="183"/>
      <c r="V102" s="183"/>
      <c r="W102" s="183"/>
      <c r="X102" s="183"/>
      <c r="Y102" s="183"/>
      <c r="Z102" s="183"/>
      <c r="AA102" s="183"/>
      <c r="AB102" s="183"/>
      <c r="AC102" s="183"/>
    </row>
    <row r="103" spans="1:29" s="37" customFormat="1" ht="13.15" customHeight="1" x14ac:dyDescent="0.2">
      <c r="A103" s="107"/>
      <c r="B103" s="105" t="s">
        <v>436</v>
      </c>
      <c r="C103" s="105"/>
      <c r="D103" s="105"/>
      <c r="E103" s="105"/>
      <c r="F103" s="105"/>
      <c r="G103" s="105"/>
      <c r="H103" s="105"/>
      <c r="I103" s="105"/>
      <c r="J103" s="421"/>
      <c r="K103" s="222"/>
      <c r="L103" s="222"/>
      <c r="M103" s="41"/>
      <c r="N103" s="104" t="s">
        <v>437</v>
      </c>
      <c r="O103" s="104"/>
      <c r="P103" s="104"/>
      <c r="Q103" s="104"/>
      <c r="R103" s="104"/>
      <c r="S103" s="104"/>
      <c r="T103" s="104"/>
      <c r="U103" s="104"/>
      <c r="V103" s="104"/>
      <c r="W103" s="104"/>
      <c r="X103" s="104"/>
      <c r="Y103" s="104"/>
      <c r="Z103" s="104"/>
      <c r="AA103" s="104"/>
      <c r="AB103" s="183"/>
      <c r="AC103" s="183"/>
    </row>
    <row r="104" spans="1:29" s="37" customFormat="1" ht="13.15" customHeight="1" x14ac:dyDescent="0.2">
      <c r="A104" s="107"/>
      <c r="B104" s="105"/>
      <c r="C104" s="105"/>
      <c r="D104" s="105"/>
      <c r="E104" s="105"/>
      <c r="F104" s="105"/>
      <c r="G104" s="105"/>
      <c r="H104" s="105"/>
      <c r="I104" s="105"/>
      <c r="J104" s="105"/>
      <c r="K104" s="107"/>
      <c r="L104" s="396"/>
      <c r="M104" s="40"/>
      <c r="N104" s="195"/>
      <c r="O104" s="177"/>
      <c r="P104" s="177"/>
      <c r="Q104" s="177"/>
      <c r="R104" s="177"/>
      <c r="S104" s="177"/>
      <c r="T104" s="177"/>
      <c r="U104" s="177"/>
      <c r="V104" s="177"/>
      <c r="W104" s="177"/>
      <c r="X104" s="177"/>
      <c r="Y104" s="177"/>
      <c r="Z104" s="177"/>
      <c r="AA104" s="177"/>
      <c r="AB104" s="183"/>
      <c r="AC104" s="183"/>
    </row>
    <row r="105" spans="1:29" s="37" customFormat="1" ht="13.15" customHeight="1" x14ac:dyDescent="0.2">
      <c r="A105" s="107"/>
      <c r="B105" s="105" t="s">
        <v>438</v>
      </c>
      <c r="C105" s="105"/>
      <c r="D105" s="105"/>
      <c r="E105" s="105"/>
      <c r="F105" s="105"/>
      <c r="G105" s="105"/>
      <c r="H105" s="105"/>
      <c r="I105" s="105"/>
      <c r="J105" s="200"/>
      <c r="K105" s="117"/>
      <c r="L105" s="117"/>
      <c r="M105" s="386"/>
      <c r="N105" s="104" t="s">
        <v>439</v>
      </c>
      <c r="O105" s="104"/>
      <c r="P105" s="104"/>
      <c r="Q105" s="104"/>
      <c r="R105" s="104"/>
      <c r="S105" s="104"/>
      <c r="T105" s="104"/>
      <c r="U105" s="104"/>
      <c r="V105" s="104"/>
      <c r="W105" s="104"/>
      <c r="X105" s="104"/>
      <c r="Y105" s="104"/>
      <c r="Z105" s="104"/>
      <c r="AA105" s="104"/>
      <c r="AB105" s="183"/>
      <c r="AC105" s="183"/>
    </row>
    <row r="106" spans="1:29" s="37" customFormat="1" ht="13.15" customHeight="1" x14ac:dyDescent="0.2">
      <c r="A106" s="107"/>
      <c r="B106" s="105"/>
      <c r="C106" s="105"/>
      <c r="D106" s="105"/>
      <c r="E106" s="105"/>
      <c r="F106" s="105"/>
      <c r="G106" s="105"/>
      <c r="H106" s="105"/>
      <c r="I106" s="105"/>
      <c r="J106" s="414"/>
      <c r="K106" s="426"/>
      <c r="L106" s="394"/>
      <c r="M106" s="395"/>
      <c r="N106" s="399"/>
      <c r="O106" s="183"/>
      <c r="P106" s="183"/>
      <c r="Q106" s="183"/>
      <c r="R106" s="183"/>
      <c r="S106" s="183"/>
      <c r="T106" s="183"/>
      <c r="U106" s="183"/>
      <c r="V106" s="183"/>
      <c r="W106" s="183"/>
      <c r="X106" s="183"/>
      <c r="Y106" s="183"/>
      <c r="Z106" s="183"/>
      <c r="AA106" s="183"/>
      <c r="AB106" s="183"/>
      <c r="AC106" s="183"/>
    </row>
    <row r="107" spans="1:29" s="37" customFormat="1" ht="13.15" customHeight="1" x14ac:dyDescent="0.2">
      <c r="A107" s="107"/>
      <c r="B107" s="105" t="s">
        <v>440</v>
      </c>
      <c r="C107" s="105"/>
      <c r="D107" s="105"/>
      <c r="E107" s="105"/>
      <c r="F107" s="105"/>
      <c r="G107" s="105"/>
      <c r="H107" s="105"/>
      <c r="I107" s="105"/>
      <c r="J107" s="200"/>
      <c r="K107" s="117"/>
      <c r="L107" s="117"/>
      <c r="M107" s="386"/>
      <c r="N107" s="104" t="s">
        <v>439</v>
      </c>
      <c r="O107" s="104"/>
      <c r="P107" s="104"/>
      <c r="Q107" s="104"/>
      <c r="R107" s="104"/>
      <c r="S107" s="104"/>
      <c r="T107" s="104"/>
      <c r="U107" s="104"/>
      <c r="V107" s="104"/>
      <c r="W107" s="104"/>
      <c r="X107" s="104"/>
      <c r="Y107" s="104"/>
      <c r="Z107" s="104"/>
      <c r="AA107" s="104"/>
      <c r="AB107" s="183"/>
      <c r="AC107" s="183"/>
    </row>
    <row r="108" spans="1:29" s="37" customFormat="1" ht="13.15" customHeight="1" x14ac:dyDescent="0.2">
      <c r="A108" s="107"/>
      <c r="B108" s="105"/>
      <c r="C108" s="105"/>
      <c r="D108" s="105"/>
      <c r="E108" s="105"/>
      <c r="F108" s="105"/>
      <c r="G108" s="105"/>
      <c r="H108" s="105"/>
      <c r="I108" s="105"/>
      <c r="J108" s="414"/>
      <c r="K108" s="426"/>
      <c r="L108" s="394"/>
      <c r="M108" s="395"/>
      <c r="N108" s="399"/>
      <c r="O108" s="183"/>
      <c r="P108" s="183"/>
      <c r="Q108" s="183"/>
      <c r="R108" s="183"/>
      <c r="S108" s="183"/>
      <c r="T108" s="183"/>
      <c r="U108" s="183"/>
      <c r="V108" s="183"/>
      <c r="W108" s="183"/>
      <c r="X108" s="183"/>
      <c r="Y108" s="183"/>
      <c r="Z108" s="183"/>
      <c r="AA108" s="183"/>
      <c r="AB108" s="183"/>
      <c r="AC108" s="183"/>
    </row>
    <row r="109" spans="1:29" s="37" customFormat="1" ht="13.15" customHeight="1" x14ac:dyDescent="0.2">
      <c r="A109" s="107"/>
      <c r="B109" s="105" t="s">
        <v>441</v>
      </c>
      <c r="C109" s="105"/>
      <c r="D109" s="105"/>
      <c r="E109" s="105"/>
      <c r="F109" s="105"/>
      <c r="G109" s="105"/>
      <c r="H109" s="105"/>
      <c r="I109" s="105"/>
      <c r="J109" s="200"/>
      <c r="K109" s="432"/>
      <c r="L109" s="432"/>
      <c r="M109" s="386"/>
      <c r="N109" s="104" t="s">
        <v>442</v>
      </c>
      <c r="O109" s="104"/>
      <c r="P109" s="104"/>
      <c r="Q109" s="104"/>
      <c r="R109" s="104"/>
      <c r="S109" s="104"/>
      <c r="T109" s="104"/>
      <c r="U109" s="104"/>
      <c r="V109" s="104"/>
      <c r="W109" s="104"/>
      <c r="X109" s="104"/>
      <c r="Y109" s="104"/>
      <c r="Z109" s="104"/>
      <c r="AA109" s="104"/>
      <c r="AB109" s="183"/>
      <c r="AC109" s="183"/>
    </row>
    <row r="110" spans="1:29" s="37" customFormat="1" ht="13.15" customHeight="1" x14ac:dyDescent="0.2">
      <c r="A110" s="107"/>
      <c r="B110" s="105"/>
      <c r="C110" s="105"/>
      <c r="D110" s="105"/>
      <c r="E110" s="105"/>
      <c r="F110" s="105"/>
      <c r="G110" s="105"/>
      <c r="H110" s="105"/>
      <c r="I110" s="105"/>
      <c r="J110" s="414"/>
      <c r="K110" s="434"/>
      <c r="L110" s="435"/>
      <c r="M110" s="395"/>
      <c r="N110" s="399"/>
      <c r="O110" s="183"/>
      <c r="P110" s="183"/>
      <c r="Q110" s="183"/>
      <c r="R110" s="183"/>
      <c r="S110" s="183"/>
      <c r="T110" s="183"/>
      <c r="U110" s="183"/>
      <c r="V110" s="183"/>
      <c r="W110" s="183"/>
      <c r="X110" s="183"/>
      <c r="Y110" s="183"/>
      <c r="Z110" s="183"/>
      <c r="AA110" s="183"/>
      <c r="AB110" s="183"/>
      <c r="AC110" s="183"/>
    </row>
    <row r="111" spans="1:29" s="37" customFormat="1" ht="13.15" customHeight="1" x14ac:dyDescent="0.2">
      <c r="A111" s="107"/>
      <c r="B111" s="105" t="s">
        <v>443</v>
      </c>
      <c r="C111" s="105"/>
      <c r="D111" s="105"/>
      <c r="E111" s="105"/>
      <c r="F111" s="105"/>
      <c r="G111" s="593"/>
      <c r="H111" s="593"/>
      <c r="I111" s="593"/>
      <c r="J111" s="783"/>
      <c r="K111" s="426"/>
      <c r="L111" s="394"/>
      <c r="M111" s="386"/>
      <c r="N111" s="104" t="s">
        <v>444</v>
      </c>
      <c r="O111" s="104"/>
      <c r="P111" s="104"/>
      <c r="Q111" s="104"/>
      <c r="R111" s="104"/>
      <c r="S111" s="104"/>
      <c r="T111" s="104"/>
      <c r="U111" s="104"/>
      <c r="V111" s="104"/>
      <c r="W111" s="104"/>
      <c r="X111" s="104"/>
      <c r="Y111" s="104"/>
      <c r="Z111" s="104"/>
      <c r="AA111" s="104"/>
      <c r="AB111" s="183"/>
      <c r="AC111" s="183"/>
    </row>
    <row r="112" spans="1:29" s="37" customFormat="1" ht="13.15" customHeight="1" x14ac:dyDescent="0.2">
      <c r="A112" s="107"/>
      <c r="B112" s="105"/>
      <c r="C112" s="105"/>
      <c r="D112" s="105"/>
      <c r="E112" s="105"/>
      <c r="F112" s="105"/>
      <c r="G112" s="593"/>
      <c r="H112" s="593"/>
      <c r="I112" s="593"/>
      <c r="J112" s="783"/>
      <c r="K112" s="426"/>
      <c r="L112" s="394"/>
      <c r="M112" s="395"/>
      <c r="N112" s="195"/>
      <c r="O112" s="177"/>
      <c r="P112" s="177"/>
      <c r="Q112" s="177"/>
      <c r="R112" s="177"/>
      <c r="S112" s="177"/>
      <c r="T112" s="177"/>
      <c r="U112" s="177"/>
      <c r="V112" s="177"/>
      <c r="W112" s="177"/>
      <c r="X112" s="177"/>
      <c r="Y112" s="177"/>
      <c r="Z112" s="177"/>
      <c r="AA112" s="177"/>
      <c r="AB112" s="183"/>
      <c r="AC112" s="183"/>
    </row>
    <row r="113" spans="1:29" s="37" customFormat="1" ht="13.15" customHeight="1" x14ac:dyDescent="0.2">
      <c r="A113" s="107"/>
      <c r="B113" s="105"/>
      <c r="C113" s="105"/>
      <c r="D113" s="105"/>
      <c r="E113" s="105"/>
      <c r="F113" s="105"/>
      <c r="G113" s="593"/>
      <c r="H113" s="593"/>
      <c r="I113" s="593"/>
      <c r="J113" s="783"/>
      <c r="K113" s="426"/>
      <c r="L113" s="394"/>
      <c r="M113" s="395"/>
      <c r="N113" s="195"/>
      <c r="O113" s="181"/>
      <c r="P113" s="181"/>
      <c r="Q113" s="181"/>
      <c r="R113" s="181"/>
      <c r="S113" s="181"/>
      <c r="T113" s="181"/>
      <c r="U113" s="181"/>
      <c r="V113" s="181"/>
      <c r="W113" s="181"/>
      <c r="X113" s="181"/>
      <c r="Y113" s="181"/>
      <c r="Z113" s="181"/>
      <c r="AA113" s="181"/>
      <c r="AB113" s="183"/>
      <c r="AC113" s="183"/>
    </row>
    <row r="114" spans="1:29" s="37" customFormat="1" ht="13.15" customHeight="1" x14ac:dyDescent="0.2">
      <c r="A114" s="107"/>
      <c r="B114" s="105"/>
      <c r="C114" s="105"/>
      <c r="D114" s="105"/>
      <c r="E114" s="105"/>
      <c r="F114" s="105"/>
      <c r="G114" s="593"/>
      <c r="H114" s="593"/>
      <c r="I114" s="593"/>
      <c r="J114" s="783"/>
      <c r="K114" s="426"/>
      <c r="L114" s="394"/>
      <c r="M114" s="40"/>
      <c r="N114" s="195"/>
      <c r="O114" s="181"/>
      <c r="P114" s="181"/>
      <c r="Q114" s="181"/>
      <c r="R114" s="181"/>
      <c r="S114" s="181"/>
      <c r="T114" s="181"/>
      <c r="U114" s="181"/>
      <c r="V114" s="181"/>
      <c r="W114" s="181"/>
      <c r="X114" s="181"/>
      <c r="Y114" s="181"/>
      <c r="Z114" s="181"/>
      <c r="AA114" s="181"/>
      <c r="AB114" s="183"/>
      <c r="AC114" s="183"/>
    </row>
    <row r="115" spans="1:29" s="37" customFormat="1" ht="13.15" customHeight="1" x14ac:dyDescent="0.2">
      <c r="A115" s="107"/>
      <c r="B115" s="105"/>
      <c r="C115" s="105"/>
      <c r="D115" s="105"/>
      <c r="E115" s="105"/>
      <c r="F115" s="105"/>
      <c r="G115" s="105"/>
      <c r="H115" s="105"/>
      <c r="I115" s="105"/>
      <c r="J115" s="422"/>
      <c r="K115" s="108"/>
      <c r="L115" s="402"/>
      <c r="M115" s="40"/>
      <c r="N115" s="195"/>
      <c r="O115" s="177"/>
      <c r="P115" s="177"/>
      <c r="Q115" s="177"/>
      <c r="R115" s="177"/>
      <c r="S115" s="177"/>
      <c r="T115" s="177"/>
      <c r="U115" s="177"/>
      <c r="V115" s="177"/>
      <c r="W115" s="177"/>
      <c r="X115" s="177"/>
      <c r="Y115" s="177"/>
      <c r="Z115" s="177"/>
      <c r="AA115" s="177"/>
      <c r="AB115" s="183"/>
      <c r="AC115" s="183"/>
    </row>
    <row r="116" spans="1:29" s="37" customFormat="1" ht="13.15" customHeight="1" x14ac:dyDescent="0.2">
      <c r="A116" s="107"/>
      <c r="B116" s="105" t="s">
        <v>445</v>
      </c>
      <c r="C116" s="105"/>
      <c r="D116" s="105"/>
      <c r="E116" s="105"/>
      <c r="F116" s="105"/>
      <c r="G116" s="105"/>
      <c r="H116" s="105"/>
      <c r="I116" s="105"/>
      <c r="J116" s="200"/>
      <c r="K116" s="433"/>
      <c r="L116" s="433"/>
      <c r="M116" s="40"/>
      <c r="N116" s="104" t="s">
        <v>446</v>
      </c>
      <c r="O116" s="104"/>
      <c r="P116" s="104"/>
      <c r="Q116" s="104"/>
      <c r="R116" s="104"/>
      <c r="S116" s="104"/>
      <c r="T116" s="104"/>
      <c r="U116" s="104"/>
      <c r="V116" s="104"/>
      <c r="W116" s="104"/>
      <c r="X116" s="104"/>
      <c r="Y116" s="104"/>
      <c r="Z116" s="104"/>
      <c r="AA116" s="104"/>
      <c r="AB116" s="183"/>
      <c r="AC116" s="183"/>
    </row>
    <row r="117" spans="1:29" s="37" customFormat="1" ht="13.15" customHeight="1" x14ac:dyDescent="0.2">
      <c r="A117" s="107"/>
      <c r="B117" s="105"/>
      <c r="C117" s="105"/>
      <c r="D117" s="105"/>
      <c r="E117" s="105"/>
      <c r="F117" s="105"/>
      <c r="G117" s="105"/>
      <c r="H117" s="105"/>
      <c r="I117" s="105"/>
      <c r="J117" s="105"/>
      <c r="K117" s="107"/>
      <c r="L117" s="396"/>
      <c r="M117" s="40"/>
      <c r="N117" s="399"/>
      <c r="O117" s="183"/>
      <c r="P117" s="183"/>
      <c r="Q117" s="183"/>
      <c r="R117" s="183"/>
      <c r="S117" s="183"/>
      <c r="T117" s="183"/>
      <c r="U117" s="183"/>
      <c r="V117" s="183"/>
      <c r="W117" s="183"/>
      <c r="X117" s="183"/>
      <c r="Y117" s="183"/>
      <c r="Z117" s="183"/>
      <c r="AA117" s="183"/>
      <c r="AB117" s="183"/>
      <c r="AC117" s="183"/>
    </row>
    <row r="118" spans="1:29" s="37" customFormat="1" ht="13.15" customHeight="1" x14ac:dyDescent="0.2">
      <c r="A118" s="107"/>
      <c r="B118" s="105" t="s">
        <v>447</v>
      </c>
      <c r="C118" s="105"/>
      <c r="D118" s="105"/>
      <c r="E118" s="105"/>
      <c r="F118" s="105"/>
      <c r="G118" s="593"/>
      <c r="H118" s="593"/>
      <c r="I118" s="593"/>
      <c r="J118" s="783"/>
      <c r="K118" s="107"/>
      <c r="L118" s="396"/>
      <c r="M118" s="40"/>
      <c r="N118" s="104" t="s">
        <v>448</v>
      </c>
      <c r="O118" s="180"/>
      <c r="P118" s="180"/>
      <c r="Q118" s="180"/>
      <c r="R118" s="180"/>
      <c r="S118" s="180"/>
      <c r="T118" s="180"/>
      <c r="U118" s="180"/>
      <c r="V118" s="180"/>
      <c r="W118" s="180"/>
      <c r="X118" s="180"/>
      <c r="Y118" s="180"/>
      <c r="Z118" s="180"/>
      <c r="AA118" s="180"/>
      <c r="AB118" s="183"/>
      <c r="AC118" s="183"/>
    </row>
    <row r="119" spans="1:29" s="37" customFormat="1" ht="13.15" customHeight="1" x14ac:dyDescent="0.2">
      <c r="A119" s="107"/>
      <c r="B119" s="105"/>
      <c r="C119" s="105"/>
      <c r="D119" s="105"/>
      <c r="E119" s="105"/>
      <c r="F119" s="105"/>
      <c r="G119" s="593"/>
      <c r="H119" s="593"/>
      <c r="I119" s="593"/>
      <c r="J119" s="783"/>
      <c r="K119" s="107"/>
      <c r="L119" s="396"/>
      <c r="M119" s="40"/>
      <c r="N119" s="399"/>
      <c r="O119" s="183"/>
      <c r="P119" s="183"/>
      <c r="Q119" s="183"/>
      <c r="R119" s="183"/>
      <c r="S119" s="183"/>
      <c r="T119" s="183"/>
      <c r="U119" s="183"/>
      <c r="V119" s="183"/>
      <c r="W119" s="183"/>
      <c r="X119" s="183"/>
      <c r="Y119" s="183"/>
      <c r="Z119" s="183"/>
      <c r="AA119" s="183"/>
      <c r="AB119" s="183"/>
      <c r="AC119" s="183"/>
    </row>
    <row r="120" spans="1:29" s="37" customFormat="1" ht="13.15" customHeight="1" x14ac:dyDescent="0.2">
      <c r="A120" s="107"/>
      <c r="B120" s="105"/>
      <c r="C120" s="105"/>
      <c r="D120" s="105"/>
      <c r="E120" s="105"/>
      <c r="F120" s="105"/>
      <c r="G120" s="593"/>
      <c r="H120" s="593"/>
      <c r="I120" s="593"/>
      <c r="J120" s="783"/>
      <c r="K120" s="107"/>
      <c r="L120" s="396"/>
      <c r="M120" s="40"/>
      <c r="N120" s="210"/>
      <c r="O120" s="183"/>
      <c r="P120" s="183"/>
      <c r="Q120" s="183"/>
      <c r="R120" s="183"/>
      <c r="S120" s="183"/>
      <c r="T120" s="183"/>
      <c r="U120" s="183"/>
      <c r="V120" s="183"/>
      <c r="W120" s="183"/>
      <c r="X120" s="183"/>
      <c r="Y120" s="183"/>
      <c r="Z120" s="183"/>
      <c r="AA120" s="183"/>
      <c r="AB120" s="183"/>
      <c r="AC120" s="183"/>
    </row>
    <row r="121" spans="1:29" s="37" customFormat="1" ht="11.25" x14ac:dyDescent="0.2">
      <c r="A121" s="107"/>
      <c r="B121" s="105"/>
      <c r="C121" s="105"/>
      <c r="D121" s="105"/>
      <c r="E121" s="105"/>
      <c r="F121" s="105"/>
      <c r="G121" s="593"/>
      <c r="H121" s="593"/>
      <c r="I121" s="593"/>
      <c r="J121" s="783"/>
      <c r="K121" s="107"/>
      <c r="L121" s="396"/>
      <c r="M121" s="40"/>
      <c r="N121" s="399"/>
      <c r="O121" s="183"/>
      <c r="P121" s="183"/>
      <c r="Q121" s="183"/>
      <c r="R121" s="183"/>
      <c r="S121" s="183"/>
      <c r="T121" s="183"/>
      <c r="U121" s="183"/>
      <c r="V121" s="183"/>
      <c r="W121" s="183"/>
      <c r="X121" s="183"/>
      <c r="Y121" s="183"/>
      <c r="Z121" s="183"/>
      <c r="AA121" s="183"/>
      <c r="AB121" s="183"/>
      <c r="AC121" s="183"/>
    </row>
    <row r="122" spans="1:29" s="37" customFormat="1" ht="13.15" customHeight="1" x14ac:dyDescent="0.2">
      <c r="A122" s="107"/>
      <c r="B122" s="105"/>
      <c r="C122" s="105"/>
      <c r="D122" s="105"/>
      <c r="E122" s="105"/>
      <c r="F122" s="105"/>
      <c r="G122" s="105"/>
      <c r="H122" s="105"/>
      <c r="I122" s="105"/>
      <c r="J122" s="105"/>
      <c r="K122" s="107"/>
      <c r="L122" s="396"/>
      <c r="M122" s="40"/>
      <c r="N122" s="399"/>
      <c r="O122" s="183"/>
      <c r="P122" s="183"/>
      <c r="Q122" s="183"/>
      <c r="R122" s="183"/>
      <c r="S122" s="183"/>
      <c r="T122" s="183"/>
      <c r="U122" s="183"/>
      <c r="V122" s="183"/>
      <c r="W122" s="183"/>
      <c r="X122" s="183"/>
      <c r="Y122" s="183"/>
      <c r="Z122" s="183"/>
      <c r="AA122" s="183"/>
      <c r="AB122" s="183"/>
      <c r="AC122" s="183"/>
    </row>
    <row r="123" spans="1:29" s="37" customFormat="1" ht="13.15" customHeight="1" x14ac:dyDescent="0.2">
      <c r="A123" s="107" t="s">
        <v>449</v>
      </c>
      <c r="B123" s="105"/>
      <c r="C123" s="105"/>
      <c r="D123" s="105"/>
      <c r="E123" s="105"/>
      <c r="F123" s="105"/>
      <c r="G123" s="105"/>
      <c r="H123" s="105"/>
      <c r="I123" s="105"/>
      <c r="J123" s="105"/>
      <c r="K123" s="107"/>
      <c r="L123" s="396"/>
      <c r="M123" s="40"/>
      <c r="N123" s="210"/>
      <c r="O123" s="183"/>
      <c r="P123" s="183"/>
      <c r="Q123" s="183"/>
      <c r="R123" s="183"/>
      <c r="S123" s="183"/>
      <c r="T123" s="183"/>
      <c r="U123" s="183"/>
      <c r="V123" s="183"/>
      <c r="W123" s="183"/>
      <c r="X123" s="183"/>
      <c r="Y123" s="183"/>
      <c r="Z123" s="183"/>
      <c r="AA123" s="183"/>
      <c r="AB123" s="183"/>
      <c r="AC123" s="183"/>
    </row>
    <row r="124" spans="1:29" s="37" customFormat="1" ht="13.15" customHeight="1" x14ac:dyDescent="0.2">
      <c r="A124" s="107"/>
      <c r="B124" s="105"/>
      <c r="C124" s="105"/>
      <c r="D124" s="105"/>
      <c r="E124" s="105"/>
      <c r="F124" s="105"/>
      <c r="G124" s="105"/>
      <c r="H124" s="105"/>
      <c r="I124" s="105"/>
      <c r="J124" s="105"/>
      <c r="K124" s="107"/>
      <c r="L124" s="396"/>
      <c r="M124" s="40"/>
      <c r="N124" s="399"/>
      <c r="O124" s="183"/>
      <c r="P124" s="183"/>
      <c r="Q124" s="183"/>
      <c r="R124" s="183"/>
      <c r="S124" s="183"/>
      <c r="T124" s="183"/>
      <c r="U124" s="183"/>
      <c r="V124" s="183"/>
      <c r="W124" s="183"/>
      <c r="X124" s="183"/>
      <c r="Y124" s="183"/>
      <c r="Z124" s="183"/>
      <c r="AA124" s="183"/>
      <c r="AB124" s="183"/>
      <c r="AC124" s="183"/>
    </row>
    <row r="125" spans="1:29" s="37" customFormat="1" ht="13.15" customHeight="1" x14ac:dyDescent="0.2">
      <c r="A125" s="107"/>
      <c r="B125" s="105" t="s">
        <v>450</v>
      </c>
      <c r="C125" s="105"/>
      <c r="D125" s="105"/>
      <c r="E125" s="105"/>
      <c r="F125" s="105"/>
      <c r="G125" s="105"/>
      <c r="H125" s="105"/>
      <c r="I125" s="105"/>
      <c r="J125" s="413">
        <f>J127+J129+J131+J133+J135+J137+J139+J141+J143</f>
        <v>0</v>
      </c>
      <c r="K125" s="425">
        <f t="shared" ref="K125:L125" si="7">K127+K129+K131+K133+K135+K137+K139+K141+K143</f>
        <v>0</v>
      </c>
      <c r="L125" s="393">
        <f t="shared" si="7"/>
        <v>0</v>
      </c>
      <c r="M125" s="40"/>
      <c r="N125" s="104" t="s">
        <v>451</v>
      </c>
      <c r="O125" s="180"/>
      <c r="P125" s="180"/>
      <c r="Q125" s="180"/>
      <c r="R125" s="180"/>
      <c r="S125" s="180"/>
      <c r="T125" s="180"/>
      <c r="U125" s="180"/>
      <c r="V125" s="180"/>
      <c r="W125" s="180"/>
      <c r="X125" s="180"/>
      <c r="Y125" s="180"/>
      <c r="Z125" s="180"/>
      <c r="AA125" s="180"/>
      <c r="AB125" s="183"/>
      <c r="AC125" s="183"/>
    </row>
    <row r="126" spans="1:29" s="37" customFormat="1" ht="13.15" customHeight="1" x14ac:dyDescent="0.2">
      <c r="A126" s="107"/>
      <c r="B126" s="105"/>
      <c r="C126" s="105"/>
      <c r="D126" s="105"/>
      <c r="E126" s="105"/>
      <c r="F126" s="105"/>
      <c r="G126" s="105"/>
      <c r="H126" s="105"/>
      <c r="I126" s="105"/>
      <c r="J126" s="105"/>
      <c r="K126" s="107"/>
      <c r="L126" s="396"/>
      <c r="M126" s="40"/>
      <c r="N126" s="399"/>
      <c r="O126" s="183"/>
      <c r="P126" s="183"/>
      <c r="Q126" s="183"/>
      <c r="R126" s="183"/>
      <c r="S126" s="183"/>
      <c r="T126" s="183"/>
      <c r="U126" s="183"/>
      <c r="V126" s="183"/>
      <c r="W126" s="183"/>
      <c r="X126" s="183"/>
      <c r="Y126" s="183"/>
      <c r="Z126" s="183"/>
      <c r="AA126" s="183"/>
      <c r="AB126" s="183"/>
      <c r="AC126" s="183"/>
    </row>
    <row r="127" spans="1:29" s="37" customFormat="1" ht="13.15" customHeight="1" x14ac:dyDescent="0.2">
      <c r="A127" s="107"/>
      <c r="B127" s="105"/>
      <c r="C127" s="105" t="s">
        <v>452</v>
      </c>
      <c r="D127" s="105"/>
      <c r="E127" s="105"/>
      <c r="F127" s="105"/>
      <c r="G127" s="105"/>
      <c r="H127" s="105"/>
      <c r="I127" s="105"/>
      <c r="J127" s="200"/>
      <c r="K127" s="117"/>
      <c r="L127" s="117"/>
      <c r="M127" s="40"/>
      <c r="N127" s="104" t="s">
        <v>453</v>
      </c>
      <c r="O127" s="104"/>
      <c r="P127" s="104"/>
      <c r="Q127" s="104"/>
      <c r="R127" s="104"/>
      <c r="S127" s="104"/>
      <c r="T127" s="104"/>
      <c r="U127" s="104"/>
      <c r="V127" s="104"/>
      <c r="W127" s="104"/>
      <c r="X127" s="104"/>
      <c r="Y127" s="104"/>
      <c r="Z127" s="104"/>
      <c r="AA127" s="104"/>
      <c r="AB127" s="183"/>
      <c r="AC127" s="183"/>
    </row>
    <row r="128" spans="1:29" s="37" customFormat="1" ht="13.15" customHeight="1" x14ac:dyDescent="0.2">
      <c r="A128" s="107"/>
      <c r="B128" s="105"/>
      <c r="C128" s="105"/>
      <c r="D128" s="105"/>
      <c r="E128" s="105"/>
      <c r="F128" s="105"/>
      <c r="G128" s="105"/>
      <c r="H128" s="105"/>
      <c r="I128" s="105"/>
      <c r="J128" s="105"/>
      <c r="K128" s="107"/>
      <c r="L128" s="396"/>
      <c r="M128" s="40"/>
      <c r="N128" s="195"/>
      <c r="O128" s="177"/>
      <c r="P128" s="177"/>
      <c r="Q128" s="177"/>
      <c r="R128" s="177"/>
      <c r="S128" s="177"/>
      <c r="T128" s="177"/>
      <c r="U128" s="177"/>
      <c r="V128" s="177"/>
      <c r="W128" s="177"/>
      <c r="X128" s="177"/>
      <c r="Y128" s="177"/>
      <c r="Z128" s="177"/>
      <c r="AA128" s="177"/>
      <c r="AB128" s="183"/>
      <c r="AC128" s="183"/>
    </row>
    <row r="129" spans="1:29" s="37" customFormat="1" ht="13.15" customHeight="1" x14ac:dyDescent="0.2">
      <c r="A129" s="107"/>
      <c r="B129" s="105"/>
      <c r="C129" s="105" t="s">
        <v>454</v>
      </c>
      <c r="D129" s="105"/>
      <c r="E129" s="105"/>
      <c r="F129" s="105"/>
      <c r="G129" s="105"/>
      <c r="H129" s="105"/>
      <c r="I129" s="105"/>
      <c r="J129" s="200"/>
      <c r="K129" s="117"/>
      <c r="L129" s="117"/>
      <c r="M129" s="40"/>
      <c r="N129" s="104" t="s">
        <v>455</v>
      </c>
      <c r="O129" s="104"/>
      <c r="P129" s="104"/>
      <c r="Q129" s="104"/>
      <c r="R129" s="104"/>
      <c r="S129" s="104"/>
      <c r="T129" s="104"/>
      <c r="U129" s="104"/>
      <c r="V129" s="104"/>
      <c r="W129" s="104"/>
      <c r="X129" s="104"/>
      <c r="Y129" s="104"/>
      <c r="Z129" s="104"/>
      <c r="AA129" s="104"/>
      <c r="AB129" s="183"/>
      <c r="AC129" s="183"/>
    </row>
    <row r="130" spans="1:29" s="37" customFormat="1" ht="13.15" customHeight="1" x14ac:dyDescent="0.2">
      <c r="A130" s="107"/>
      <c r="B130" s="105"/>
      <c r="C130" s="105"/>
      <c r="D130" s="105"/>
      <c r="E130" s="105"/>
      <c r="F130" s="105"/>
      <c r="G130" s="105"/>
      <c r="H130" s="105"/>
      <c r="I130" s="105"/>
      <c r="J130" s="105"/>
      <c r="K130" s="107"/>
      <c r="L130" s="396"/>
      <c r="M130" s="40"/>
      <c r="N130" s="399"/>
      <c r="O130" s="183"/>
      <c r="P130" s="183"/>
      <c r="Q130" s="183"/>
      <c r="R130" s="183"/>
      <c r="S130" s="183"/>
      <c r="T130" s="183"/>
      <c r="U130" s="183"/>
      <c r="V130" s="183"/>
      <c r="W130" s="183"/>
      <c r="X130" s="183"/>
      <c r="Y130" s="183"/>
      <c r="Z130" s="183"/>
      <c r="AA130" s="183"/>
      <c r="AB130" s="183"/>
      <c r="AC130" s="183"/>
    </row>
    <row r="131" spans="1:29" s="37" customFormat="1" x14ac:dyDescent="0.2">
      <c r="A131" s="107"/>
      <c r="B131" s="105"/>
      <c r="C131" s="105" t="s">
        <v>456</v>
      </c>
      <c r="D131" s="105"/>
      <c r="E131" s="105"/>
      <c r="F131" s="105"/>
      <c r="G131" s="105"/>
      <c r="H131" s="105"/>
      <c r="I131" s="105"/>
      <c r="J131" s="200"/>
      <c r="K131" s="117"/>
      <c r="L131" s="117"/>
      <c r="M131" s="40"/>
      <c r="N131" s="104" t="s">
        <v>457</v>
      </c>
      <c r="O131" s="104"/>
      <c r="P131" s="104"/>
      <c r="Q131" s="104"/>
      <c r="R131" s="104"/>
      <c r="S131" s="104"/>
      <c r="T131" s="104"/>
      <c r="U131" s="104"/>
      <c r="V131" s="104"/>
      <c r="W131" s="104"/>
      <c r="X131" s="104"/>
      <c r="Y131" s="104"/>
      <c r="Z131" s="104"/>
      <c r="AA131" s="104"/>
      <c r="AB131" s="183"/>
      <c r="AC131" s="183"/>
    </row>
    <row r="132" spans="1:29" s="37" customFormat="1" ht="11.25" x14ac:dyDescent="0.2">
      <c r="A132" s="107"/>
      <c r="B132" s="105"/>
      <c r="C132" s="105"/>
      <c r="D132" s="105"/>
      <c r="E132" s="105"/>
      <c r="F132" s="105"/>
      <c r="G132" s="105"/>
      <c r="H132" s="105"/>
      <c r="I132" s="105"/>
      <c r="J132" s="105"/>
      <c r="K132" s="107"/>
      <c r="L132" s="396"/>
      <c r="M132" s="40"/>
      <c r="N132" s="399"/>
      <c r="O132" s="183"/>
      <c r="P132" s="183"/>
      <c r="Q132" s="183"/>
      <c r="R132" s="183"/>
      <c r="S132" s="183"/>
      <c r="T132" s="183"/>
      <c r="U132" s="183"/>
      <c r="V132" s="183"/>
      <c r="W132" s="183"/>
      <c r="X132" s="183"/>
      <c r="Y132" s="183"/>
      <c r="Z132" s="183"/>
      <c r="AA132" s="183"/>
      <c r="AB132" s="183"/>
      <c r="AC132" s="183"/>
    </row>
    <row r="133" spans="1:29" s="37" customFormat="1" x14ac:dyDescent="0.2">
      <c r="A133" s="107"/>
      <c r="B133" s="105"/>
      <c r="C133" s="105" t="s">
        <v>458</v>
      </c>
      <c r="D133" s="105"/>
      <c r="E133" s="105"/>
      <c r="F133" s="105"/>
      <c r="G133" s="105"/>
      <c r="H133" s="105"/>
      <c r="I133" s="105"/>
      <c r="J133" s="200"/>
      <c r="K133" s="117"/>
      <c r="L133" s="117"/>
      <c r="M133" s="40"/>
      <c r="N133" s="104" t="s">
        <v>459</v>
      </c>
      <c r="O133" s="104"/>
      <c r="P133" s="104"/>
      <c r="Q133" s="104"/>
      <c r="R133" s="104"/>
      <c r="S133" s="104"/>
      <c r="T133" s="104"/>
      <c r="U133" s="104"/>
      <c r="V133" s="104"/>
      <c r="W133" s="104"/>
      <c r="X133" s="104"/>
      <c r="Y133" s="104"/>
      <c r="Z133" s="104"/>
      <c r="AA133" s="104"/>
      <c r="AB133" s="183"/>
      <c r="AC133" s="183"/>
    </row>
    <row r="134" spans="1:29" s="37" customFormat="1" ht="11.25" x14ac:dyDescent="0.2">
      <c r="A134" s="107"/>
      <c r="B134" s="105"/>
      <c r="C134" s="105"/>
      <c r="D134" s="105"/>
      <c r="E134" s="105"/>
      <c r="F134" s="105"/>
      <c r="G134" s="105"/>
      <c r="H134" s="105"/>
      <c r="I134" s="105"/>
      <c r="J134" s="105"/>
      <c r="K134" s="107"/>
      <c r="L134" s="396"/>
      <c r="M134" s="40"/>
      <c r="N134" s="399"/>
      <c r="O134" s="183"/>
      <c r="P134" s="183"/>
      <c r="Q134" s="183"/>
      <c r="R134" s="183"/>
      <c r="S134" s="183"/>
      <c r="T134" s="183"/>
      <c r="U134" s="183"/>
      <c r="V134" s="183"/>
      <c r="W134" s="183"/>
      <c r="X134" s="183"/>
      <c r="Y134" s="183"/>
      <c r="Z134" s="183"/>
      <c r="AA134" s="183"/>
      <c r="AB134" s="183"/>
      <c r="AC134" s="183"/>
    </row>
    <row r="135" spans="1:29" s="37" customFormat="1" x14ac:dyDescent="0.2">
      <c r="A135" s="107"/>
      <c r="B135" s="105"/>
      <c r="C135" s="105" t="s">
        <v>460</v>
      </c>
      <c r="D135" s="105"/>
      <c r="E135" s="105"/>
      <c r="F135" s="105"/>
      <c r="G135" s="105"/>
      <c r="H135" s="105"/>
      <c r="I135" s="105"/>
      <c r="J135" s="200"/>
      <c r="K135" s="117"/>
      <c r="L135" s="117"/>
      <c r="M135" s="40"/>
      <c r="N135" s="104" t="s">
        <v>461</v>
      </c>
      <c r="O135" s="104"/>
      <c r="P135" s="104"/>
      <c r="Q135" s="104"/>
      <c r="R135" s="104"/>
      <c r="S135" s="104"/>
      <c r="T135" s="104"/>
      <c r="U135" s="104"/>
      <c r="V135" s="104"/>
      <c r="W135" s="104"/>
      <c r="X135" s="104"/>
      <c r="Y135" s="104"/>
      <c r="Z135" s="104"/>
      <c r="AA135" s="104"/>
      <c r="AB135" s="183"/>
      <c r="AC135" s="183"/>
    </row>
    <row r="136" spans="1:29" s="37" customFormat="1" ht="11.25" x14ac:dyDescent="0.2">
      <c r="A136" s="107"/>
      <c r="B136" s="105"/>
      <c r="C136" s="105"/>
      <c r="D136" s="105"/>
      <c r="E136" s="105"/>
      <c r="F136" s="105"/>
      <c r="G136" s="105"/>
      <c r="H136" s="105"/>
      <c r="I136" s="105"/>
      <c r="J136" s="105"/>
      <c r="K136" s="107"/>
      <c r="L136" s="396"/>
      <c r="M136" s="40"/>
      <c r="N136" s="399"/>
      <c r="O136" s="183"/>
      <c r="P136" s="183"/>
      <c r="Q136" s="183"/>
      <c r="R136" s="183"/>
      <c r="S136" s="183"/>
      <c r="T136" s="183"/>
      <c r="U136" s="183"/>
      <c r="V136" s="183"/>
      <c r="W136" s="183"/>
      <c r="X136" s="183"/>
      <c r="Y136" s="183"/>
      <c r="Z136" s="183"/>
      <c r="AA136" s="183"/>
      <c r="AB136" s="183"/>
      <c r="AC136" s="183"/>
    </row>
    <row r="137" spans="1:29" s="37" customFormat="1" x14ac:dyDescent="0.2">
      <c r="A137" s="107"/>
      <c r="B137" s="105"/>
      <c r="C137" s="105" t="s">
        <v>462</v>
      </c>
      <c r="D137" s="105"/>
      <c r="E137" s="105"/>
      <c r="F137" s="105"/>
      <c r="G137" s="105"/>
      <c r="H137" s="105"/>
      <c r="I137" s="105"/>
      <c r="J137" s="200"/>
      <c r="K137" s="117"/>
      <c r="L137" s="117"/>
      <c r="M137" s="40"/>
      <c r="N137" s="104" t="s">
        <v>463</v>
      </c>
      <c r="O137" s="104"/>
      <c r="P137" s="104"/>
      <c r="Q137" s="104"/>
      <c r="R137" s="104"/>
      <c r="S137" s="104"/>
      <c r="T137" s="104"/>
      <c r="U137" s="104"/>
      <c r="V137" s="104"/>
      <c r="W137" s="104"/>
      <c r="X137" s="104"/>
      <c r="Y137" s="104"/>
      <c r="Z137" s="104"/>
      <c r="AA137" s="104"/>
      <c r="AB137" s="183"/>
      <c r="AC137" s="183"/>
    </row>
    <row r="138" spans="1:29" s="37" customFormat="1" ht="11.25" x14ac:dyDescent="0.2">
      <c r="A138" s="107"/>
      <c r="B138" s="105"/>
      <c r="C138" s="105"/>
      <c r="D138" s="105"/>
      <c r="E138" s="105"/>
      <c r="F138" s="105"/>
      <c r="G138" s="105"/>
      <c r="H138" s="105"/>
      <c r="I138" s="105"/>
      <c r="J138" s="105"/>
      <c r="K138" s="107"/>
      <c r="L138" s="396"/>
      <c r="M138" s="40"/>
      <c r="N138" s="399"/>
      <c r="O138" s="183"/>
      <c r="P138" s="183"/>
      <c r="Q138" s="183"/>
      <c r="R138" s="183"/>
      <c r="S138" s="183"/>
      <c r="T138" s="183"/>
      <c r="U138" s="183"/>
      <c r="V138" s="183"/>
      <c r="W138" s="183"/>
      <c r="X138" s="183"/>
      <c r="Y138" s="183"/>
      <c r="Z138" s="183"/>
      <c r="AA138" s="183"/>
      <c r="AB138" s="183"/>
      <c r="AC138" s="183"/>
    </row>
    <row r="139" spans="1:29" s="37" customFormat="1" x14ac:dyDescent="0.2">
      <c r="A139" s="107"/>
      <c r="B139" s="105"/>
      <c r="C139" s="105" t="s">
        <v>464</v>
      </c>
      <c r="D139" s="105"/>
      <c r="E139" s="105"/>
      <c r="F139" s="105"/>
      <c r="G139" s="105"/>
      <c r="H139" s="105"/>
      <c r="I139" s="105"/>
      <c r="J139" s="200"/>
      <c r="K139" s="117"/>
      <c r="L139" s="117"/>
      <c r="M139" s="40"/>
      <c r="N139" s="104" t="s">
        <v>465</v>
      </c>
      <c r="O139" s="104"/>
      <c r="P139" s="104"/>
      <c r="Q139" s="104"/>
      <c r="R139" s="104"/>
      <c r="S139" s="104"/>
      <c r="T139" s="104"/>
      <c r="U139" s="104"/>
      <c r="V139" s="104"/>
      <c r="W139" s="104"/>
      <c r="X139" s="104"/>
      <c r="Y139" s="104"/>
      <c r="Z139" s="104"/>
      <c r="AA139" s="104"/>
      <c r="AB139" s="183"/>
      <c r="AC139" s="183"/>
    </row>
    <row r="140" spans="1:29" s="37" customFormat="1" ht="11.25" x14ac:dyDescent="0.2">
      <c r="A140" s="107"/>
      <c r="B140" s="105"/>
      <c r="C140" s="105"/>
      <c r="D140" s="105"/>
      <c r="E140" s="105"/>
      <c r="F140" s="105"/>
      <c r="G140" s="105"/>
      <c r="H140" s="105"/>
      <c r="I140" s="105"/>
      <c r="J140" s="105"/>
      <c r="K140" s="107"/>
      <c r="L140" s="396"/>
      <c r="M140" s="40"/>
      <c r="N140" s="399"/>
      <c r="O140" s="183"/>
      <c r="P140" s="183"/>
      <c r="Q140" s="183"/>
      <c r="R140" s="183"/>
      <c r="S140" s="183"/>
      <c r="T140" s="183"/>
      <c r="U140" s="183"/>
      <c r="V140" s="183"/>
      <c r="W140" s="183"/>
      <c r="X140" s="183"/>
      <c r="Y140" s="183"/>
      <c r="Z140" s="183"/>
      <c r="AA140" s="183"/>
      <c r="AB140" s="183"/>
      <c r="AC140" s="183"/>
    </row>
    <row r="141" spans="1:29" s="37" customFormat="1" x14ac:dyDescent="0.2">
      <c r="A141" s="107"/>
      <c r="B141" s="105"/>
      <c r="C141" s="105" t="s">
        <v>466</v>
      </c>
      <c r="D141" s="105"/>
      <c r="E141" s="105"/>
      <c r="F141" s="105"/>
      <c r="G141" s="105"/>
      <c r="H141" s="105"/>
      <c r="I141" s="105"/>
      <c r="J141" s="200"/>
      <c r="K141" s="117"/>
      <c r="L141" s="117"/>
      <c r="M141" s="40"/>
      <c r="N141" s="104" t="s">
        <v>467</v>
      </c>
      <c r="O141" s="104"/>
      <c r="P141" s="104"/>
      <c r="Q141" s="104"/>
      <c r="R141" s="104"/>
      <c r="S141" s="104"/>
      <c r="T141" s="104"/>
      <c r="U141" s="104"/>
      <c r="V141" s="104"/>
      <c r="W141" s="104"/>
      <c r="X141" s="104"/>
      <c r="Y141" s="104"/>
      <c r="Z141" s="104"/>
      <c r="AA141" s="104"/>
      <c r="AB141" s="183"/>
      <c r="AC141" s="183"/>
    </row>
    <row r="142" spans="1:29" s="37" customFormat="1" ht="11.25" x14ac:dyDescent="0.2">
      <c r="A142" s="107"/>
      <c r="B142" s="105"/>
      <c r="C142" s="105"/>
      <c r="D142" s="105"/>
      <c r="E142" s="105"/>
      <c r="F142" s="105"/>
      <c r="G142" s="105"/>
      <c r="H142" s="105"/>
      <c r="I142" s="105"/>
      <c r="J142" s="105"/>
      <c r="K142" s="107"/>
      <c r="L142" s="396"/>
      <c r="M142" s="40"/>
      <c r="N142" s="399"/>
      <c r="O142" s="183"/>
      <c r="P142" s="183"/>
      <c r="Q142" s="183"/>
      <c r="R142" s="183"/>
      <c r="S142" s="183"/>
      <c r="T142" s="183"/>
      <c r="U142" s="183"/>
      <c r="V142" s="183"/>
      <c r="W142" s="183"/>
      <c r="X142" s="183"/>
      <c r="Y142" s="183"/>
      <c r="Z142" s="183"/>
      <c r="AA142" s="183"/>
      <c r="AB142" s="183"/>
      <c r="AC142" s="183"/>
    </row>
    <row r="143" spans="1:29" s="37" customFormat="1" x14ac:dyDescent="0.2">
      <c r="A143" s="107"/>
      <c r="B143" s="105"/>
      <c r="C143" s="105" t="s">
        <v>468</v>
      </c>
      <c r="D143" s="105"/>
      <c r="E143" s="105"/>
      <c r="F143" s="105"/>
      <c r="G143" s="105"/>
      <c r="H143" s="105"/>
      <c r="I143" s="105"/>
      <c r="J143" s="200"/>
      <c r="K143" s="117"/>
      <c r="L143" s="117"/>
      <c r="M143" s="40"/>
      <c r="N143" s="104" t="s">
        <v>469</v>
      </c>
      <c r="O143" s="104"/>
      <c r="P143" s="104"/>
      <c r="Q143" s="104"/>
      <c r="R143" s="104"/>
      <c r="S143" s="104"/>
      <c r="T143" s="104"/>
      <c r="U143" s="104"/>
      <c r="V143" s="104"/>
      <c r="W143" s="104"/>
      <c r="X143" s="104"/>
      <c r="Y143" s="104"/>
      <c r="Z143" s="104"/>
      <c r="AA143" s="104"/>
      <c r="AB143" s="183"/>
      <c r="AC143" s="183"/>
    </row>
    <row r="144" spans="1:29" s="37" customFormat="1" ht="11.25" x14ac:dyDescent="0.2">
      <c r="A144" s="107"/>
      <c r="B144" s="105"/>
      <c r="C144" s="105"/>
      <c r="D144" s="105"/>
      <c r="E144" s="105"/>
      <c r="F144" s="105"/>
      <c r="G144" s="105"/>
      <c r="H144" s="105"/>
      <c r="I144" s="105"/>
      <c r="J144" s="105"/>
      <c r="K144" s="107"/>
      <c r="L144" s="396"/>
      <c r="M144" s="40"/>
      <c r="N144" s="399"/>
      <c r="O144" s="183"/>
      <c r="P144" s="183"/>
      <c r="Q144" s="183"/>
      <c r="R144" s="183"/>
      <c r="S144" s="183"/>
      <c r="T144" s="183"/>
      <c r="U144" s="183"/>
      <c r="V144" s="183"/>
      <c r="W144" s="183"/>
      <c r="X144" s="183"/>
      <c r="Y144" s="183"/>
      <c r="Z144" s="183"/>
      <c r="AA144" s="183"/>
      <c r="AB144" s="183"/>
      <c r="AC144" s="183"/>
    </row>
    <row r="145" spans="1:29" s="37" customFormat="1" ht="11.25" x14ac:dyDescent="0.2">
      <c r="A145" s="107"/>
      <c r="B145" s="105" t="s">
        <v>470</v>
      </c>
      <c r="C145" s="105"/>
      <c r="D145" s="105"/>
      <c r="E145" s="105"/>
      <c r="F145" s="105"/>
      <c r="G145" s="105"/>
      <c r="H145" s="105"/>
      <c r="I145" s="105"/>
      <c r="J145" s="413">
        <f>J147+J149+J151+J153+J155+J157+J159+J161+J163</f>
        <v>0</v>
      </c>
      <c r="K145" s="425"/>
      <c r="L145" s="393"/>
      <c r="M145" s="40"/>
      <c r="N145" s="398" t="s">
        <v>471</v>
      </c>
      <c r="O145" s="398"/>
      <c r="P145" s="398"/>
      <c r="Q145" s="398"/>
      <c r="R145" s="398"/>
      <c r="S145" s="398"/>
      <c r="T145" s="398"/>
      <c r="U145" s="398"/>
      <c r="V145" s="398"/>
      <c r="W145" s="398"/>
      <c r="X145" s="398"/>
      <c r="Y145" s="398"/>
      <c r="Z145" s="398"/>
      <c r="AA145" s="398"/>
      <c r="AB145" s="183"/>
      <c r="AC145" s="183"/>
    </row>
    <row r="146" spans="1:29" s="37" customFormat="1" ht="11.25" x14ac:dyDescent="0.2">
      <c r="A146" s="107"/>
      <c r="B146" s="105"/>
      <c r="C146" s="105"/>
      <c r="D146" s="105"/>
      <c r="E146" s="105"/>
      <c r="F146" s="105"/>
      <c r="G146" s="105"/>
      <c r="H146" s="105"/>
      <c r="I146" s="105"/>
      <c r="J146" s="105"/>
      <c r="K146" s="107"/>
      <c r="L146" s="396"/>
      <c r="M146" s="40"/>
      <c r="N146" s="399"/>
      <c r="O146" s="183"/>
      <c r="P146" s="183"/>
      <c r="Q146" s="183"/>
      <c r="R146" s="183"/>
      <c r="S146" s="183"/>
      <c r="T146" s="183"/>
      <c r="U146" s="183"/>
      <c r="V146" s="183"/>
      <c r="W146" s="183"/>
      <c r="X146" s="183"/>
      <c r="Y146" s="183"/>
      <c r="Z146" s="183"/>
      <c r="AA146" s="183"/>
      <c r="AB146" s="183"/>
      <c r="AC146" s="183"/>
    </row>
    <row r="147" spans="1:29" s="37" customFormat="1" x14ac:dyDescent="0.2">
      <c r="A147" s="107"/>
      <c r="B147" s="105"/>
      <c r="C147" s="105" t="s">
        <v>472</v>
      </c>
      <c r="D147" s="105"/>
      <c r="E147" s="105"/>
      <c r="F147" s="105"/>
      <c r="G147" s="105"/>
      <c r="H147" s="105"/>
      <c r="I147" s="105"/>
      <c r="J147" s="200"/>
      <c r="K147" s="117"/>
      <c r="L147" s="117"/>
      <c r="M147" s="40"/>
      <c r="N147" s="398" t="s">
        <v>473</v>
      </c>
      <c r="O147" s="398"/>
      <c r="P147" s="398"/>
      <c r="Q147" s="398"/>
      <c r="R147" s="398"/>
      <c r="S147" s="398"/>
      <c r="T147" s="398"/>
      <c r="U147" s="398"/>
      <c r="V147" s="398"/>
      <c r="W147" s="398"/>
      <c r="X147" s="398"/>
      <c r="Y147" s="398"/>
      <c r="Z147" s="398"/>
      <c r="AA147" s="398"/>
      <c r="AB147" s="183"/>
      <c r="AC147" s="183"/>
    </row>
    <row r="148" spans="1:29" s="37" customFormat="1" ht="11.25" x14ac:dyDescent="0.2">
      <c r="A148" s="107"/>
      <c r="B148" s="105"/>
      <c r="C148" s="105"/>
      <c r="D148" s="105"/>
      <c r="E148" s="105"/>
      <c r="F148" s="105"/>
      <c r="G148" s="105"/>
      <c r="H148" s="105"/>
      <c r="I148" s="105"/>
      <c r="J148" s="105"/>
      <c r="K148" s="107"/>
      <c r="L148" s="396"/>
      <c r="M148" s="40"/>
      <c r="N148" s="399"/>
      <c r="O148" s="183"/>
      <c r="P148" s="183"/>
      <c r="Q148" s="183"/>
      <c r="R148" s="183"/>
      <c r="S148" s="183"/>
      <c r="T148" s="183"/>
      <c r="U148" s="183"/>
      <c r="V148" s="183"/>
      <c r="W148" s="183"/>
      <c r="X148" s="183"/>
      <c r="Y148" s="183"/>
      <c r="Z148" s="183"/>
      <c r="AA148" s="183"/>
      <c r="AB148" s="183"/>
      <c r="AC148" s="183"/>
    </row>
    <row r="149" spans="1:29" s="37" customFormat="1" x14ac:dyDescent="0.2">
      <c r="A149" s="107"/>
      <c r="B149" s="105"/>
      <c r="C149" s="105" t="s">
        <v>474</v>
      </c>
      <c r="D149" s="105"/>
      <c r="E149" s="105"/>
      <c r="F149" s="105"/>
      <c r="G149" s="105"/>
      <c r="H149" s="105"/>
      <c r="I149" s="105"/>
      <c r="J149" s="200"/>
      <c r="K149" s="117"/>
      <c r="L149" s="117"/>
      <c r="M149" s="40"/>
      <c r="N149" s="398" t="s">
        <v>475</v>
      </c>
      <c r="O149" s="398"/>
      <c r="P149" s="398"/>
      <c r="Q149" s="398"/>
      <c r="R149" s="398"/>
      <c r="S149" s="398"/>
      <c r="T149" s="398"/>
      <c r="U149" s="398"/>
      <c r="V149" s="398"/>
      <c r="W149" s="398"/>
      <c r="X149" s="398"/>
      <c r="Y149" s="398"/>
      <c r="Z149" s="398"/>
      <c r="AA149" s="398"/>
      <c r="AB149" s="183"/>
      <c r="AC149" s="183"/>
    </row>
    <row r="150" spans="1:29" s="37" customFormat="1" ht="11.25" x14ac:dyDescent="0.2">
      <c r="A150" s="107"/>
      <c r="B150" s="105"/>
      <c r="C150" s="105"/>
      <c r="D150" s="105"/>
      <c r="E150" s="105"/>
      <c r="F150" s="105"/>
      <c r="G150" s="105"/>
      <c r="H150" s="105"/>
      <c r="I150" s="105"/>
      <c r="J150" s="105"/>
      <c r="K150" s="107"/>
      <c r="L150" s="396"/>
      <c r="M150" s="40"/>
      <c r="N150" s="399"/>
      <c r="O150" s="183"/>
      <c r="P150" s="183"/>
      <c r="Q150" s="183"/>
      <c r="R150" s="183"/>
      <c r="S150" s="183"/>
      <c r="T150" s="183"/>
      <c r="U150" s="183"/>
      <c r="V150" s="183"/>
      <c r="W150" s="183"/>
      <c r="X150" s="183"/>
      <c r="Y150" s="183"/>
      <c r="Z150" s="183"/>
      <c r="AA150" s="183"/>
      <c r="AB150" s="183"/>
      <c r="AC150" s="183"/>
    </row>
    <row r="151" spans="1:29" s="37" customFormat="1" x14ac:dyDescent="0.2">
      <c r="A151" s="107"/>
      <c r="B151" s="105"/>
      <c r="C151" s="105" t="s">
        <v>476</v>
      </c>
      <c r="D151" s="105"/>
      <c r="E151" s="105"/>
      <c r="F151" s="105"/>
      <c r="G151" s="105"/>
      <c r="H151" s="105"/>
      <c r="I151" s="105"/>
      <c r="J151" s="200"/>
      <c r="K151" s="117"/>
      <c r="L151" s="117"/>
      <c r="M151" s="40"/>
      <c r="N151" s="398" t="s">
        <v>477</v>
      </c>
      <c r="O151" s="398"/>
      <c r="P151" s="398"/>
      <c r="Q151" s="398"/>
      <c r="R151" s="398"/>
      <c r="S151" s="398"/>
      <c r="T151" s="398"/>
      <c r="U151" s="398"/>
      <c r="V151" s="398"/>
      <c r="W151" s="398"/>
      <c r="X151" s="398"/>
      <c r="Y151" s="398"/>
      <c r="Z151" s="398"/>
      <c r="AA151" s="398"/>
      <c r="AB151" s="183"/>
      <c r="AC151" s="183"/>
    </row>
    <row r="152" spans="1:29" s="37" customFormat="1" ht="11.25" x14ac:dyDescent="0.2">
      <c r="A152" s="107"/>
      <c r="B152" s="105"/>
      <c r="C152" s="105"/>
      <c r="D152" s="105"/>
      <c r="E152" s="105"/>
      <c r="F152" s="105"/>
      <c r="G152" s="105"/>
      <c r="H152" s="105"/>
      <c r="I152" s="105"/>
      <c r="J152" s="105"/>
      <c r="K152" s="107"/>
      <c r="L152" s="396"/>
      <c r="M152" s="40"/>
      <c r="N152" s="399"/>
      <c r="O152" s="183"/>
      <c r="P152" s="183"/>
      <c r="Q152" s="183"/>
      <c r="R152" s="183"/>
      <c r="S152" s="183"/>
      <c r="T152" s="183"/>
      <c r="U152" s="183"/>
      <c r="V152" s="183"/>
      <c r="W152" s="183"/>
      <c r="X152" s="183"/>
      <c r="Y152" s="183"/>
      <c r="Z152" s="183"/>
      <c r="AA152" s="183"/>
      <c r="AB152" s="183"/>
      <c r="AC152" s="183"/>
    </row>
    <row r="153" spans="1:29" s="37" customFormat="1" x14ac:dyDescent="0.2">
      <c r="A153" s="107"/>
      <c r="B153" s="105"/>
      <c r="C153" s="105" t="s">
        <v>478</v>
      </c>
      <c r="D153" s="105"/>
      <c r="E153" s="105"/>
      <c r="F153" s="105"/>
      <c r="G153" s="105"/>
      <c r="H153" s="105"/>
      <c r="I153" s="105"/>
      <c r="J153" s="200"/>
      <c r="K153" s="117"/>
      <c r="L153" s="117"/>
      <c r="M153" s="40"/>
      <c r="N153" s="398" t="s">
        <v>479</v>
      </c>
      <c r="O153" s="398"/>
      <c r="P153" s="398"/>
      <c r="Q153" s="398"/>
      <c r="R153" s="398"/>
      <c r="S153" s="398"/>
      <c r="T153" s="398"/>
      <c r="U153" s="398"/>
      <c r="V153" s="398"/>
      <c r="W153" s="398"/>
      <c r="X153" s="398"/>
      <c r="Y153" s="398"/>
      <c r="Z153" s="398"/>
      <c r="AA153" s="398"/>
      <c r="AB153" s="183"/>
      <c r="AC153" s="183"/>
    </row>
    <row r="154" spans="1:29" s="37" customFormat="1" ht="11.25" x14ac:dyDescent="0.2">
      <c r="A154" s="107"/>
      <c r="B154" s="105"/>
      <c r="C154" s="105"/>
      <c r="D154" s="105"/>
      <c r="E154" s="105"/>
      <c r="F154" s="105"/>
      <c r="G154" s="105"/>
      <c r="H154" s="105"/>
      <c r="I154" s="105"/>
      <c r="J154" s="105"/>
      <c r="K154" s="107"/>
      <c r="L154" s="396"/>
      <c r="M154" s="40"/>
      <c r="N154" s="399"/>
      <c r="O154" s="183"/>
      <c r="P154" s="183"/>
      <c r="Q154" s="183"/>
      <c r="R154" s="183"/>
      <c r="S154" s="183"/>
      <c r="T154" s="183"/>
      <c r="U154" s="183"/>
      <c r="V154" s="183"/>
      <c r="W154" s="183"/>
      <c r="X154" s="183"/>
      <c r="Y154" s="183"/>
      <c r="Z154" s="183"/>
      <c r="AA154" s="183"/>
      <c r="AB154" s="183"/>
      <c r="AC154" s="183"/>
    </row>
    <row r="155" spans="1:29" s="37" customFormat="1" x14ac:dyDescent="0.2">
      <c r="A155" s="107"/>
      <c r="B155" s="105"/>
      <c r="C155" s="105" t="s">
        <v>480</v>
      </c>
      <c r="D155" s="105"/>
      <c r="E155" s="105"/>
      <c r="F155" s="105"/>
      <c r="G155" s="105"/>
      <c r="H155" s="105"/>
      <c r="I155" s="105"/>
      <c r="J155" s="200"/>
      <c r="K155" s="117"/>
      <c r="L155" s="117"/>
      <c r="M155" s="40"/>
      <c r="N155" s="398" t="s">
        <v>481</v>
      </c>
      <c r="O155" s="398"/>
      <c r="P155" s="398"/>
      <c r="Q155" s="398"/>
      <c r="R155" s="398"/>
      <c r="S155" s="398"/>
      <c r="T155" s="398"/>
      <c r="U155" s="398"/>
      <c r="V155" s="398"/>
      <c r="W155" s="398"/>
      <c r="X155" s="398"/>
      <c r="Y155" s="398"/>
      <c r="Z155" s="398"/>
      <c r="AA155" s="398"/>
      <c r="AB155" s="183"/>
      <c r="AC155" s="183"/>
    </row>
    <row r="156" spans="1:29" s="37" customFormat="1" ht="11.25" x14ac:dyDescent="0.2">
      <c r="A156" s="107"/>
      <c r="B156" s="105"/>
      <c r="C156" s="105"/>
      <c r="D156" s="105"/>
      <c r="E156" s="105"/>
      <c r="F156" s="105"/>
      <c r="G156" s="105"/>
      <c r="H156" s="105"/>
      <c r="I156" s="105"/>
      <c r="J156" s="105"/>
      <c r="K156" s="107"/>
      <c r="L156" s="396"/>
      <c r="M156" s="40"/>
      <c r="N156" s="399"/>
      <c r="O156" s="183"/>
      <c r="P156" s="183"/>
      <c r="Q156" s="183"/>
      <c r="R156" s="183"/>
      <c r="S156" s="183"/>
      <c r="T156" s="183"/>
      <c r="U156" s="183"/>
      <c r="V156" s="183"/>
      <c r="W156" s="183"/>
      <c r="X156" s="183"/>
      <c r="Y156" s="183"/>
      <c r="Z156" s="183"/>
      <c r="AA156" s="183"/>
      <c r="AB156" s="183"/>
      <c r="AC156" s="183"/>
    </row>
    <row r="157" spans="1:29" s="37" customFormat="1" x14ac:dyDescent="0.2">
      <c r="A157" s="107"/>
      <c r="B157" s="105"/>
      <c r="C157" s="105" t="s">
        <v>482</v>
      </c>
      <c r="D157" s="105"/>
      <c r="E157" s="105"/>
      <c r="F157" s="105"/>
      <c r="G157" s="105"/>
      <c r="H157" s="105"/>
      <c r="I157" s="105"/>
      <c r="J157" s="200"/>
      <c r="K157" s="117"/>
      <c r="L157" s="117"/>
      <c r="M157" s="40"/>
      <c r="N157" s="398" t="s">
        <v>483</v>
      </c>
      <c r="O157" s="398"/>
      <c r="P157" s="398"/>
      <c r="Q157" s="398"/>
      <c r="R157" s="398"/>
      <c r="S157" s="398"/>
      <c r="T157" s="398"/>
      <c r="U157" s="398"/>
      <c r="V157" s="398"/>
      <c r="W157" s="398"/>
      <c r="X157" s="398"/>
      <c r="Y157" s="398"/>
      <c r="Z157" s="398"/>
      <c r="AA157" s="398"/>
      <c r="AB157" s="183"/>
      <c r="AC157" s="183"/>
    </row>
    <row r="158" spans="1:29" s="37" customFormat="1" ht="11.25" x14ac:dyDescent="0.2">
      <c r="A158" s="107"/>
      <c r="B158" s="105"/>
      <c r="C158" s="105"/>
      <c r="D158" s="105"/>
      <c r="E158" s="105"/>
      <c r="F158" s="105"/>
      <c r="G158" s="105"/>
      <c r="H158" s="105"/>
      <c r="I158" s="105"/>
      <c r="J158" s="105"/>
      <c r="K158" s="107"/>
      <c r="L158" s="396"/>
      <c r="M158" s="40"/>
      <c r="N158" s="399"/>
      <c r="O158" s="183"/>
      <c r="P158" s="183"/>
      <c r="Q158" s="183"/>
      <c r="R158" s="183"/>
      <c r="S158" s="183"/>
      <c r="T158" s="183"/>
      <c r="U158" s="183"/>
      <c r="V158" s="183"/>
      <c r="W158" s="183"/>
      <c r="X158" s="183"/>
      <c r="Y158" s="183"/>
      <c r="Z158" s="183"/>
      <c r="AA158" s="183"/>
      <c r="AB158" s="183"/>
      <c r="AC158" s="183"/>
    </row>
    <row r="159" spans="1:29" s="37" customFormat="1" x14ac:dyDescent="0.2">
      <c r="A159" s="107"/>
      <c r="B159" s="105"/>
      <c r="C159" s="105" t="s">
        <v>484</v>
      </c>
      <c r="D159" s="105"/>
      <c r="E159" s="105"/>
      <c r="F159" s="105"/>
      <c r="G159" s="105"/>
      <c r="H159" s="105"/>
      <c r="I159" s="105"/>
      <c r="J159" s="200"/>
      <c r="K159" s="117"/>
      <c r="L159" s="117"/>
      <c r="M159" s="40"/>
      <c r="N159" s="398" t="s">
        <v>485</v>
      </c>
      <c r="O159" s="398"/>
      <c r="P159" s="398"/>
      <c r="Q159" s="398"/>
      <c r="R159" s="398"/>
      <c r="S159" s="398"/>
      <c r="T159" s="398"/>
      <c r="U159" s="398"/>
      <c r="V159" s="398"/>
      <c r="W159" s="398"/>
      <c r="X159" s="398"/>
      <c r="Y159" s="398"/>
      <c r="Z159" s="398"/>
      <c r="AA159" s="398"/>
      <c r="AB159" s="183"/>
      <c r="AC159" s="183"/>
    </row>
    <row r="160" spans="1:29" s="37" customFormat="1" ht="11.25" x14ac:dyDescent="0.2">
      <c r="A160" s="107"/>
      <c r="B160" s="105"/>
      <c r="C160" s="105"/>
      <c r="D160" s="105"/>
      <c r="E160" s="105"/>
      <c r="F160" s="105"/>
      <c r="G160" s="105"/>
      <c r="H160" s="105"/>
      <c r="I160" s="105"/>
      <c r="J160" s="105"/>
      <c r="K160" s="107"/>
      <c r="L160" s="396"/>
      <c r="M160" s="40"/>
      <c r="N160" s="399"/>
      <c r="O160" s="183"/>
      <c r="P160" s="183"/>
      <c r="Q160" s="183"/>
      <c r="R160" s="183"/>
      <c r="S160" s="183"/>
      <c r="T160" s="183"/>
      <c r="U160" s="183"/>
      <c r="V160" s="183"/>
      <c r="W160" s="183"/>
      <c r="X160" s="183"/>
      <c r="Y160" s="183"/>
      <c r="Z160" s="183"/>
      <c r="AA160" s="183"/>
      <c r="AB160" s="183"/>
      <c r="AC160" s="183"/>
    </row>
    <row r="161" spans="1:29" s="37" customFormat="1" x14ac:dyDescent="0.2">
      <c r="A161" s="107"/>
      <c r="B161" s="105"/>
      <c r="C161" s="105" t="s">
        <v>486</v>
      </c>
      <c r="D161" s="105"/>
      <c r="E161" s="105"/>
      <c r="F161" s="105"/>
      <c r="G161" s="105"/>
      <c r="H161" s="105"/>
      <c r="I161" s="105"/>
      <c r="J161" s="200"/>
      <c r="K161" s="117"/>
      <c r="L161" s="117"/>
      <c r="M161" s="40"/>
      <c r="N161" s="398" t="s">
        <v>487</v>
      </c>
      <c r="O161" s="398"/>
      <c r="P161" s="398"/>
      <c r="Q161" s="398"/>
      <c r="R161" s="398"/>
      <c r="S161" s="398"/>
      <c r="T161" s="398"/>
      <c r="U161" s="398"/>
      <c r="V161" s="398"/>
      <c r="W161" s="398"/>
      <c r="X161" s="398"/>
      <c r="Y161" s="398"/>
      <c r="Z161" s="398"/>
      <c r="AA161" s="398"/>
      <c r="AB161" s="183"/>
      <c r="AC161" s="183"/>
    </row>
    <row r="162" spans="1:29" s="37" customFormat="1" ht="11.25" x14ac:dyDescent="0.2">
      <c r="A162" s="107"/>
      <c r="B162" s="105"/>
      <c r="C162" s="105"/>
      <c r="D162" s="105"/>
      <c r="E162" s="105"/>
      <c r="F162" s="105"/>
      <c r="G162" s="105"/>
      <c r="H162" s="105"/>
      <c r="I162" s="105"/>
      <c r="J162" s="105"/>
      <c r="K162" s="107"/>
      <c r="L162" s="396"/>
      <c r="M162" s="40"/>
      <c r="N162" s="399"/>
      <c r="O162" s="183"/>
      <c r="P162" s="183"/>
      <c r="Q162" s="183"/>
      <c r="R162" s="183"/>
      <c r="S162" s="183"/>
      <c r="T162" s="183"/>
      <c r="U162" s="183"/>
      <c r="V162" s="183"/>
      <c r="W162" s="183"/>
      <c r="X162" s="183"/>
      <c r="Y162" s="183"/>
      <c r="Z162" s="183"/>
      <c r="AA162" s="183"/>
      <c r="AB162" s="183"/>
      <c r="AC162" s="183"/>
    </row>
    <row r="163" spans="1:29" s="37" customFormat="1" x14ac:dyDescent="0.2">
      <c r="A163" s="107"/>
      <c r="B163" s="105"/>
      <c r="C163" s="105" t="s">
        <v>488</v>
      </c>
      <c r="D163" s="105"/>
      <c r="E163" s="105"/>
      <c r="F163" s="105"/>
      <c r="G163" s="105"/>
      <c r="H163" s="105"/>
      <c r="I163" s="105"/>
      <c r="J163" s="200"/>
      <c r="K163" s="117"/>
      <c r="L163" s="117"/>
      <c r="M163" s="40"/>
      <c r="N163" s="398" t="s">
        <v>489</v>
      </c>
      <c r="O163" s="398"/>
      <c r="P163" s="398"/>
      <c r="Q163" s="398"/>
      <c r="R163" s="398"/>
      <c r="S163" s="398"/>
      <c r="T163" s="398"/>
      <c r="U163" s="398"/>
      <c r="V163" s="398"/>
      <c r="W163" s="398"/>
      <c r="X163" s="398"/>
      <c r="Y163" s="398"/>
      <c r="Z163" s="398"/>
      <c r="AA163" s="398"/>
      <c r="AB163" s="183"/>
      <c r="AC163" s="183"/>
    </row>
    <row r="164" spans="1:29" s="37" customFormat="1" ht="11.25" x14ac:dyDescent="0.2">
      <c r="A164" s="107"/>
      <c r="B164" s="105"/>
      <c r="C164" s="105"/>
      <c r="D164" s="105"/>
      <c r="E164" s="105"/>
      <c r="F164" s="105"/>
      <c r="G164" s="105"/>
      <c r="H164" s="105"/>
      <c r="I164" s="105"/>
      <c r="J164" s="105"/>
      <c r="K164" s="107"/>
      <c r="L164" s="396"/>
      <c r="M164" s="40"/>
      <c r="N164" s="399"/>
      <c r="O164" s="183"/>
      <c r="P164" s="183"/>
      <c r="Q164" s="183"/>
      <c r="R164" s="183"/>
      <c r="S164" s="183"/>
      <c r="T164" s="183"/>
      <c r="U164" s="183"/>
      <c r="V164" s="183"/>
      <c r="W164" s="183"/>
      <c r="X164" s="183"/>
      <c r="Y164" s="183"/>
      <c r="Z164" s="183"/>
      <c r="AA164" s="183"/>
      <c r="AB164" s="183"/>
      <c r="AC164" s="183"/>
    </row>
    <row r="165" spans="1:29" s="37" customFormat="1" x14ac:dyDescent="0.2">
      <c r="A165" s="105" t="s">
        <v>490</v>
      </c>
      <c r="B165" s="105"/>
      <c r="C165" s="105"/>
      <c r="D165" s="105"/>
      <c r="E165" s="105"/>
      <c r="F165" s="105"/>
      <c r="G165" s="105"/>
      <c r="H165" s="105"/>
      <c r="I165" s="105"/>
      <c r="J165" s="105"/>
      <c r="K165" s="107"/>
      <c r="L165" s="396"/>
      <c r="M165" s="40"/>
      <c r="N165" s="210"/>
      <c r="O165" s="183"/>
      <c r="P165" s="183"/>
      <c r="Q165" s="183"/>
      <c r="R165" s="183"/>
      <c r="S165" s="183"/>
      <c r="T165" s="183"/>
      <c r="U165" s="183"/>
      <c r="V165" s="183"/>
      <c r="W165" s="183"/>
      <c r="X165" s="183"/>
      <c r="Y165" s="183"/>
      <c r="Z165" s="183"/>
      <c r="AA165" s="183"/>
      <c r="AB165" s="183"/>
      <c r="AC165" s="183"/>
    </row>
    <row r="166" spans="1:29" s="37" customFormat="1" ht="11.25" x14ac:dyDescent="0.2">
      <c r="A166" s="105"/>
      <c r="B166" s="105"/>
      <c r="C166" s="105"/>
      <c r="D166" s="105"/>
      <c r="E166" s="105"/>
      <c r="F166" s="105"/>
      <c r="G166" s="105"/>
      <c r="H166" s="105"/>
      <c r="I166" s="105"/>
      <c r="J166" s="105"/>
      <c r="K166" s="107"/>
      <c r="L166" s="396"/>
      <c r="M166" s="40"/>
      <c r="N166" s="399"/>
      <c r="O166" s="183"/>
      <c r="P166" s="183"/>
      <c r="Q166" s="183"/>
      <c r="R166" s="183"/>
      <c r="S166" s="183"/>
      <c r="T166" s="183"/>
      <c r="U166" s="183"/>
      <c r="V166" s="183"/>
      <c r="W166" s="183"/>
      <c r="X166" s="183"/>
      <c r="Y166" s="183"/>
      <c r="Z166" s="183"/>
      <c r="AA166" s="183"/>
      <c r="AB166" s="183"/>
      <c r="AC166" s="183"/>
    </row>
    <row r="167" spans="1:29" s="37" customFormat="1" ht="11.25" x14ac:dyDescent="0.2">
      <c r="A167" s="105"/>
      <c r="B167" s="105" t="s">
        <v>491</v>
      </c>
      <c r="C167" s="105"/>
      <c r="D167" s="105"/>
      <c r="E167" s="105"/>
      <c r="F167" s="105"/>
      <c r="G167" s="105"/>
      <c r="H167" s="105"/>
      <c r="I167" s="105"/>
      <c r="J167" s="413">
        <f>J169+J171+J173+J175+J177+J179+J181+J183+J185</f>
        <v>0</v>
      </c>
      <c r="K167" s="425">
        <f t="shared" ref="K167:L167" si="8">K169+K171+K173+K175+K177+K179+K181+K183+K185</f>
        <v>0</v>
      </c>
      <c r="L167" s="393">
        <f t="shared" si="8"/>
        <v>0</v>
      </c>
      <c r="M167" s="40"/>
      <c r="N167" s="104" t="s">
        <v>492</v>
      </c>
      <c r="O167" s="104"/>
      <c r="P167" s="104"/>
      <c r="Q167" s="104"/>
      <c r="R167" s="104"/>
      <c r="S167" s="104"/>
      <c r="T167" s="104"/>
      <c r="U167" s="104"/>
      <c r="V167" s="104"/>
      <c r="W167" s="104"/>
      <c r="X167" s="104"/>
      <c r="Y167" s="104"/>
      <c r="Z167" s="104"/>
      <c r="AA167" s="104"/>
      <c r="AB167" s="183"/>
      <c r="AC167" s="183"/>
    </row>
    <row r="168" spans="1:29" s="37" customFormat="1" x14ac:dyDescent="0.2">
      <c r="A168" s="105"/>
      <c r="B168" s="105"/>
      <c r="C168" s="105"/>
      <c r="D168" s="105"/>
      <c r="E168" s="105"/>
      <c r="F168" s="105"/>
      <c r="G168" s="105"/>
      <c r="H168" s="105"/>
      <c r="I168" s="105"/>
      <c r="J168" s="105"/>
      <c r="K168" s="107"/>
      <c r="L168" s="396"/>
      <c r="M168" s="40"/>
      <c r="N168" s="210"/>
      <c r="O168" s="183"/>
      <c r="P168" s="183"/>
      <c r="Q168" s="183"/>
      <c r="R168" s="183"/>
      <c r="S168" s="183"/>
      <c r="T168" s="183"/>
      <c r="U168" s="183"/>
      <c r="V168" s="183"/>
      <c r="W168" s="183"/>
      <c r="X168" s="183"/>
      <c r="Y168" s="183"/>
      <c r="Z168" s="183"/>
      <c r="AA168" s="183"/>
      <c r="AB168" s="183"/>
      <c r="AC168" s="183"/>
    </row>
    <row r="169" spans="1:29" s="37" customFormat="1" x14ac:dyDescent="0.2">
      <c r="A169" s="105"/>
      <c r="B169" s="105"/>
      <c r="C169" s="105" t="s">
        <v>493</v>
      </c>
      <c r="D169" s="105"/>
      <c r="E169" s="105"/>
      <c r="F169" s="105"/>
      <c r="G169" s="105"/>
      <c r="H169" s="105"/>
      <c r="I169" s="105"/>
      <c r="J169" s="200"/>
      <c r="K169" s="117"/>
      <c r="L169" s="117"/>
      <c r="M169" s="40"/>
      <c r="N169" s="104" t="s">
        <v>494</v>
      </c>
      <c r="O169" s="104"/>
      <c r="P169" s="104"/>
      <c r="Q169" s="104"/>
      <c r="R169" s="104"/>
      <c r="S169" s="104"/>
      <c r="T169" s="104"/>
      <c r="U169" s="104"/>
      <c r="V169" s="104"/>
      <c r="W169" s="104"/>
      <c r="X169" s="104"/>
      <c r="Y169" s="104"/>
      <c r="Z169" s="104"/>
      <c r="AA169" s="104"/>
      <c r="AB169" s="183"/>
      <c r="AC169" s="183"/>
    </row>
    <row r="170" spans="1:29" s="37" customFormat="1" x14ac:dyDescent="0.2">
      <c r="A170" s="105"/>
      <c r="B170" s="105"/>
      <c r="C170" s="105"/>
      <c r="D170" s="105"/>
      <c r="E170" s="105"/>
      <c r="F170" s="105"/>
      <c r="G170" s="105"/>
      <c r="H170" s="105"/>
      <c r="I170" s="105"/>
      <c r="J170" s="105"/>
      <c r="K170" s="107"/>
      <c r="L170" s="396"/>
      <c r="M170" s="40"/>
      <c r="N170" s="210"/>
      <c r="O170" s="183"/>
      <c r="P170" s="183"/>
      <c r="Q170" s="183"/>
      <c r="R170" s="183"/>
      <c r="S170" s="183"/>
      <c r="T170" s="183"/>
      <c r="U170" s="183"/>
      <c r="V170" s="183"/>
      <c r="W170" s="183"/>
      <c r="X170" s="183"/>
      <c r="Y170" s="183"/>
      <c r="Z170" s="183"/>
      <c r="AA170" s="183"/>
      <c r="AB170" s="183"/>
      <c r="AC170" s="183"/>
    </row>
    <row r="171" spans="1:29" s="37" customFormat="1" x14ac:dyDescent="0.2">
      <c r="A171" s="105"/>
      <c r="B171" s="105"/>
      <c r="C171" s="105" t="s">
        <v>495</v>
      </c>
      <c r="D171" s="105"/>
      <c r="E171" s="105"/>
      <c r="F171" s="105"/>
      <c r="G171" s="105"/>
      <c r="H171" s="105"/>
      <c r="I171" s="105"/>
      <c r="J171" s="200"/>
      <c r="K171" s="117"/>
      <c r="L171" s="117"/>
      <c r="M171" s="40"/>
      <c r="N171" s="104" t="s">
        <v>496</v>
      </c>
      <c r="O171" s="104"/>
      <c r="P171" s="104"/>
      <c r="Q171" s="104"/>
      <c r="R171" s="104"/>
      <c r="S171" s="104"/>
      <c r="T171" s="104"/>
      <c r="U171" s="104"/>
      <c r="V171" s="104"/>
      <c r="W171" s="104"/>
      <c r="X171" s="104"/>
      <c r="Y171" s="104"/>
      <c r="Z171" s="104"/>
      <c r="AA171" s="104"/>
      <c r="AB171" s="183"/>
      <c r="AC171" s="183"/>
    </row>
    <row r="172" spans="1:29" s="37" customFormat="1" x14ac:dyDescent="0.2">
      <c r="A172" s="105"/>
      <c r="B172" s="105"/>
      <c r="C172" s="105"/>
      <c r="D172" s="105"/>
      <c r="E172" s="105"/>
      <c r="F172" s="105"/>
      <c r="G172" s="105"/>
      <c r="H172" s="105"/>
      <c r="I172" s="105"/>
      <c r="J172" s="105"/>
      <c r="K172" s="107"/>
      <c r="L172" s="396"/>
      <c r="M172" s="40"/>
      <c r="N172" s="210"/>
      <c r="O172" s="183"/>
      <c r="P172" s="183"/>
      <c r="Q172" s="183"/>
      <c r="R172" s="183"/>
      <c r="S172" s="183"/>
      <c r="T172" s="183"/>
      <c r="U172" s="183"/>
      <c r="V172" s="183"/>
      <c r="W172" s="183"/>
      <c r="X172" s="183"/>
      <c r="Y172" s="183"/>
      <c r="Z172" s="183"/>
      <c r="AA172" s="183"/>
      <c r="AB172" s="183"/>
      <c r="AC172" s="183"/>
    </row>
    <row r="173" spans="1:29" s="37" customFormat="1" x14ac:dyDescent="0.2">
      <c r="A173" s="105"/>
      <c r="B173" s="105"/>
      <c r="C173" s="105" t="s">
        <v>497</v>
      </c>
      <c r="D173" s="105"/>
      <c r="E173" s="105"/>
      <c r="F173" s="105"/>
      <c r="G173" s="105"/>
      <c r="H173" s="105"/>
      <c r="I173" s="105"/>
      <c r="J173" s="200"/>
      <c r="K173" s="117"/>
      <c r="L173" s="117"/>
      <c r="M173" s="40"/>
      <c r="N173" s="104" t="s">
        <v>498</v>
      </c>
      <c r="O173" s="104"/>
      <c r="P173" s="104"/>
      <c r="Q173" s="104"/>
      <c r="R173" s="104"/>
      <c r="S173" s="104"/>
      <c r="T173" s="104"/>
      <c r="U173" s="104"/>
      <c r="V173" s="104"/>
      <c r="W173" s="104"/>
      <c r="X173" s="104"/>
      <c r="Y173" s="104"/>
      <c r="Z173" s="104"/>
      <c r="AA173" s="104"/>
      <c r="AB173" s="183"/>
      <c r="AC173" s="183"/>
    </row>
    <row r="174" spans="1:29" s="37" customFormat="1" x14ac:dyDescent="0.2">
      <c r="A174" s="105"/>
      <c r="B174" s="105"/>
      <c r="C174" s="105"/>
      <c r="D174" s="105"/>
      <c r="E174" s="105"/>
      <c r="F174" s="105"/>
      <c r="G174" s="105"/>
      <c r="H174" s="105"/>
      <c r="I174" s="105"/>
      <c r="J174" s="105"/>
      <c r="K174" s="107"/>
      <c r="L174" s="396"/>
      <c r="M174" s="40"/>
      <c r="N174" s="210"/>
      <c r="O174" s="183"/>
      <c r="P174" s="183"/>
      <c r="Q174" s="183"/>
      <c r="R174" s="183"/>
      <c r="S174" s="183"/>
      <c r="T174" s="183"/>
      <c r="U174" s="183"/>
      <c r="V174" s="183"/>
      <c r="W174" s="183"/>
      <c r="X174" s="183"/>
      <c r="Y174" s="183"/>
      <c r="Z174" s="183"/>
      <c r="AA174" s="183"/>
      <c r="AB174" s="183"/>
      <c r="AC174" s="183"/>
    </row>
    <row r="175" spans="1:29" s="37" customFormat="1" x14ac:dyDescent="0.2">
      <c r="A175" s="105"/>
      <c r="B175" s="105"/>
      <c r="C175" s="105" t="s">
        <v>499</v>
      </c>
      <c r="D175" s="105"/>
      <c r="E175" s="105"/>
      <c r="F175" s="105"/>
      <c r="G175" s="105"/>
      <c r="H175" s="105"/>
      <c r="I175" s="105"/>
      <c r="J175" s="200"/>
      <c r="K175" s="117"/>
      <c r="L175" s="117"/>
      <c r="M175" s="40"/>
      <c r="N175" s="104" t="s">
        <v>500</v>
      </c>
      <c r="O175" s="104"/>
      <c r="P175" s="104"/>
      <c r="Q175" s="104"/>
      <c r="R175" s="104"/>
      <c r="S175" s="104"/>
      <c r="T175" s="104"/>
      <c r="U175" s="104"/>
      <c r="V175" s="104"/>
      <c r="W175" s="104"/>
      <c r="X175" s="104"/>
      <c r="Y175" s="104"/>
      <c r="Z175" s="104"/>
      <c r="AA175" s="104"/>
      <c r="AB175" s="183"/>
      <c r="AC175" s="183"/>
    </row>
    <row r="176" spans="1:29" s="37" customFormat="1" x14ac:dyDescent="0.2">
      <c r="A176" s="105"/>
      <c r="B176" s="105"/>
      <c r="C176" s="105"/>
      <c r="D176" s="105"/>
      <c r="E176" s="105"/>
      <c r="F176" s="105"/>
      <c r="G176" s="105"/>
      <c r="H176" s="105"/>
      <c r="I176" s="105"/>
      <c r="J176" s="105"/>
      <c r="K176" s="107"/>
      <c r="L176" s="396"/>
      <c r="M176" s="40"/>
      <c r="N176" s="210"/>
      <c r="O176" s="183"/>
      <c r="P176" s="183"/>
      <c r="Q176" s="183"/>
      <c r="R176" s="183"/>
      <c r="S176" s="183"/>
      <c r="T176" s="183"/>
      <c r="U176" s="183"/>
      <c r="V176" s="183"/>
      <c r="W176" s="183"/>
      <c r="X176" s="183"/>
      <c r="Y176" s="183"/>
      <c r="Z176" s="183"/>
      <c r="AA176" s="183"/>
      <c r="AB176" s="183"/>
      <c r="AC176" s="183"/>
    </row>
    <row r="177" spans="1:29" s="37" customFormat="1" x14ac:dyDescent="0.2">
      <c r="A177" s="105"/>
      <c r="B177" s="105"/>
      <c r="C177" s="105" t="s">
        <v>501</v>
      </c>
      <c r="D177" s="105"/>
      <c r="E177" s="105"/>
      <c r="F177" s="105"/>
      <c r="G177" s="105"/>
      <c r="H177" s="105"/>
      <c r="I177" s="105"/>
      <c r="J177" s="200"/>
      <c r="K177" s="117"/>
      <c r="L177" s="117"/>
      <c r="M177" s="40"/>
      <c r="N177" s="104" t="s">
        <v>502</v>
      </c>
      <c r="O177" s="104"/>
      <c r="P177" s="104"/>
      <c r="Q177" s="104"/>
      <c r="R177" s="104"/>
      <c r="S177" s="104"/>
      <c r="T177" s="104"/>
      <c r="U177" s="104"/>
      <c r="V177" s="104"/>
      <c r="W177" s="104"/>
      <c r="X177" s="104"/>
      <c r="Y177" s="104"/>
      <c r="Z177" s="104"/>
      <c r="AA177" s="104"/>
      <c r="AB177" s="183"/>
      <c r="AC177" s="183"/>
    </row>
    <row r="178" spans="1:29" s="37" customFormat="1" x14ac:dyDescent="0.2">
      <c r="A178" s="105"/>
      <c r="B178" s="105"/>
      <c r="C178" s="105"/>
      <c r="D178" s="105"/>
      <c r="E178" s="105"/>
      <c r="F178" s="105"/>
      <c r="G178" s="105"/>
      <c r="H178" s="105"/>
      <c r="I178" s="105"/>
      <c r="J178" s="105"/>
      <c r="K178" s="107"/>
      <c r="L178" s="396"/>
      <c r="M178" s="40"/>
      <c r="N178" s="210"/>
      <c r="O178" s="183"/>
      <c r="P178" s="183"/>
      <c r="Q178" s="183"/>
      <c r="R178" s="183"/>
      <c r="S178" s="183"/>
      <c r="T178" s="183"/>
      <c r="U178" s="183"/>
      <c r="V178" s="183"/>
      <c r="W178" s="183"/>
      <c r="X178" s="183"/>
      <c r="Y178" s="183"/>
      <c r="Z178" s="183"/>
      <c r="AA178" s="183"/>
      <c r="AB178" s="183"/>
      <c r="AC178" s="183"/>
    </row>
    <row r="179" spans="1:29" s="37" customFormat="1" x14ac:dyDescent="0.2">
      <c r="A179" s="105"/>
      <c r="B179" s="105"/>
      <c r="C179" s="105" t="s">
        <v>503</v>
      </c>
      <c r="D179" s="105"/>
      <c r="E179" s="105"/>
      <c r="F179" s="105"/>
      <c r="G179" s="105"/>
      <c r="H179" s="105"/>
      <c r="I179" s="105"/>
      <c r="J179" s="200"/>
      <c r="K179" s="117"/>
      <c r="L179" s="117"/>
      <c r="M179" s="40"/>
      <c r="N179" s="104" t="s">
        <v>504</v>
      </c>
      <c r="O179" s="104"/>
      <c r="P179" s="104"/>
      <c r="Q179" s="104"/>
      <c r="R179" s="104"/>
      <c r="S179" s="104"/>
      <c r="T179" s="104"/>
      <c r="U179" s="104"/>
      <c r="V179" s="104"/>
      <c r="W179" s="104"/>
      <c r="X179" s="104"/>
      <c r="Y179" s="104"/>
      <c r="Z179" s="104"/>
      <c r="AA179" s="104"/>
      <c r="AB179" s="183"/>
      <c r="AC179" s="183"/>
    </row>
    <row r="180" spans="1:29" s="37" customFormat="1" x14ac:dyDescent="0.2">
      <c r="A180" s="105"/>
      <c r="B180" s="105"/>
      <c r="C180" s="105"/>
      <c r="D180" s="105"/>
      <c r="E180" s="105"/>
      <c r="F180" s="105"/>
      <c r="G180" s="105"/>
      <c r="H180" s="105"/>
      <c r="I180" s="105"/>
      <c r="J180" s="105"/>
      <c r="K180" s="107"/>
      <c r="L180" s="396"/>
      <c r="M180" s="40"/>
      <c r="N180" s="210"/>
      <c r="O180" s="183"/>
      <c r="P180" s="183"/>
      <c r="Q180" s="183"/>
      <c r="R180" s="183"/>
      <c r="S180" s="183"/>
      <c r="T180" s="183"/>
      <c r="U180" s="183"/>
      <c r="V180" s="183"/>
      <c r="W180" s="183"/>
      <c r="X180" s="183"/>
      <c r="Y180" s="183"/>
      <c r="Z180" s="183"/>
      <c r="AA180" s="183"/>
      <c r="AB180" s="183"/>
      <c r="AC180" s="183"/>
    </row>
    <row r="181" spans="1:29" s="37" customFormat="1" x14ac:dyDescent="0.2">
      <c r="A181" s="105"/>
      <c r="B181" s="105"/>
      <c r="C181" s="105" t="s">
        <v>505</v>
      </c>
      <c r="D181" s="105"/>
      <c r="E181" s="105"/>
      <c r="F181" s="105"/>
      <c r="G181" s="105"/>
      <c r="H181" s="105"/>
      <c r="I181" s="105"/>
      <c r="J181" s="200"/>
      <c r="K181" s="117"/>
      <c r="L181" s="117"/>
      <c r="M181" s="40"/>
      <c r="N181" s="104" t="s">
        <v>506</v>
      </c>
      <c r="O181" s="104"/>
      <c r="P181" s="104"/>
      <c r="Q181" s="104"/>
      <c r="R181" s="104"/>
      <c r="S181" s="104"/>
      <c r="T181" s="104"/>
      <c r="U181" s="104"/>
      <c r="V181" s="104"/>
      <c r="W181" s="104"/>
      <c r="X181" s="104"/>
      <c r="Y181" s="104"/>
      <c r="Z181" s="104"/>
      <c r="AA181" s="104"/>
      <c r="AB181" s="183"/>
      <c r="AC181" s="183"/>
    </row>
    <row r="182" spans="1:29" s="37" customFormat="1" x14ac:dyDescent="0.2">
      <c r="A182" s="105"/>
      <c r="B182" s="105"/>
      <c r="C182" s="105"/>
      <c r="D182" s="105"/>
      <c r="E182" s="105"/>
      <c r="F182" s="105"/>
      <c r="G182" s="105"/>
      <c r="H182" s="105"/>
      <c r="I182" s="105"/>
      <c r="J182" s="105"/>
      <c r="K182" s="107"/>
      <c r="L182" s="396"/>
      <c r="M182" s="40"/>
      <c r="N182" s="210"/>
      <c r="O182" s="183"/>
      <c r="P182" s="183"/>
      <c r="Q182" s="183"/>
      <c r="R182" s="183"/>
      <c r="S182" s="183"/>
      <c r="T182" s="183"/>
      <c r="U182" s="183"/>
      <c r="V182" s="183"/>
      <c r="W182" s="183"/>
      <c r="X182" s="183"/>
      <c r="Y182" s="183"/>
      <c r="Z182" s="183"/>
      <c r="AA182" s="183"/>
      <c r="AB182" s="183"/>
      <c r="AC182" s="183"/>
    </row>
    <row r="183" spans="1:29" s="37" customFormat="1" x14ac:dyDescent="0.2">
      <c r="A183" s="105"/>
      <c r="B183" s="105"/>
      <c r="C183" s="105" t="s">
        <v>507</v>
      </c>
      <c r="D183" s="105"/>
      <c r="E183" s="105"/>
      <c r="F183" s="105"/>
      <c r="G183" s="105"/>
      <c r="H183" s="105"/>
      <c r="I183" s="105"/>
      <c r="J183" s="200"/>
      <c r="K183" s="117"/>
      <c r="L183" s="117"/>
      <c r="M183" s="40"/>
      <c r="N183" s="104" t="s">
        <v>508</v>
      </c>
      <c r="O183" s="104"/>
      <c r="P183" s="104"/>
      <c r="Q183" s="104"/>
      <c r="R183" s="104"/>
      <c r="S183" s="104"/>
      <c r="T183" s="104"/>
      <c r="U183" s="104"/>
      <c r="V183" s="104"/>
      <c r="W183" s="104"/>
      <c r="X183" s="104"/>
      <c r="Y183" s="104"/>
      <c r="Z183" s="104"/>
      <c r="AA183" s="104"/>
      <c r="AB183" s="183"/>
      <c r="AC183" s="183"/>
    </row>
    <row r="184" spans="1:29" s="37" customFormat="1" x14ac:dyDescent="0.2">
      <c r="A184" s="105"/>
      <c r="B184" s="105"/>
      <c r="C184" s="105"/>
      <c r="D184" s="105"/>
      <c r="E184" s="105"/>
      <c r="F184" s="105"/>
      <c r="G184" s="105"/>
      <c r="H184" s="105"/>
      <c r="I184" s="105"/>
      <c r="J184" s="105"/>
      <c r="K184" s="107"/>
      <c r="L184" s="396"/>
      <c r="M184" s="40"/>
      <c r="N184" s="210"/>
      <c r="O184" s="183"/>
      <c r="P184" s="183"/>
      <c r="Q184" s="183"/>
      <c r="R184" s="183"/>
      <c r="S184" s="183"/>
      <c r="T184" s="183"/>
      <c r="U184" s="183"/>
      <c r="V184" s="183"/>
      <c r="W184" s="183"/>
      <c r="X184" s="183"/>
      <c r="Y184" s="183"/>
      <c r="Z184" s="183"/>
      <c r="AA184" s="183"/>
      <c r="AB184" s="183"/>
      <c r="AC184" s="183"/>
    </row>
    <row r="185" spans="1:29" s="37" customFormat="1" x14ac:dyDescent="0.2">
      <c r="A185" s="105"/>
      <c r="B185" s="105"/>
      <c r="C185" s="105" t="s">
        <v>509</v>
      </c>
      <c r="D185" s="105"/>
      <c r="E185" s="105"/>
      <c r="F185" s="105"/>
      <c r="G185" s="105"/>
      <c r="H185" s="105"/>
      <c r="I185" s="105"/>
      <c r="J185" s="200"/>
      <c r="K185" s="117"/>
      <c r="L185" s="117"/>
      <c r="M185" s="40"/>
      <c r="N185" s="104" t="s">
        <v>510</v>
      </c>
      <c r="O185" s="104"/>
      <c r="P185" s="104"/>
      <c r="Q185" s="104"/>
      <c r="R185" s="104"/>
      <c r="S185" s="104"/>
      <c r="T185" s="104"/>
      <c r="U185" s="104"/>
      <c r="V185" s="104"/>
      <c r="W185" s="104"/>
      <c r="X185" s="104"/>
      <c r="Y185" s="104"/>
      <c r="Z185" s="104"/>
      <c r="AA185" s="104"/>
      <c r="AB185" s="183"/>
      <c r="AC185" s="183"/>
    </row>
    <row r="186" spans="1:29" s="37" customFormat="1" x14ac:dyDescent="0.2">
      <c r="A186" s="105"/>
      <c r="B186" s="105"/>
      <c r="C186" s="105"/>
      <c r="D186" s="105"/>
      <c r="E186" s="105"/>
      <c r="F186" s="105"/>
      <c r="G186" s="105"/>
      <c r="H186" s="105"/>
      <c r="I186" s="105"/>
      <c r="J186" s="105"/>
      <c r="K186" s="107"/>
      <c r="L186" s="396"/>
      <c r="M186" s="40"/>
      <c r="N186" s="210"/>
      <c r="O186" s="183"/>
      <c r="P186" s="183"/>
      <c r="Q186" s="183"/>
      <c r="R186" s="183"/>
      <c r="S186" s="183"/>
      <c r="T186" s="183"/>
      <c r="U186" s="183"/>
      <c r="V186" s="183"/>
      <c r="W186" s="183"/>
      <c r="X186" s="183"/>
      <c r="Y186" s="183"/>
      <c r="Z186" s="183"/>
      <c r="AA186" s="183"/>
      <c r="AB186" s="183"/>
      <c r="AC186" s="183"/>
    </row>
    <row r="187" spans="1:29" x14ac:dyDescent="0.2">
      <c r="A187" s="105"/>
      <c r="B187" s="105" t="s">
        <v>511</v>
      </c>
      <c r="C187" s="105"/>
      <c r="D187" s="105"/>
      <c r="E187" s="105"/>
      <c r="F187" s="105"/>
      <c r="G187" s="105"/>
      <c r="H187" s="105"/>
      <c r="I187" s="105"/>
      <c r="J187" s="413">
        <f>J189+J191+J193+J195+J197+J199+J201+J203+J205</f>
        <v>0</v>
      </c>
      <c r="K187" s="425">
        <f t="shared" ref="K187:L187" si="9">K189+K191+K193+K195+K197+K199+K201+K203+K205</f>
        <v>0</v>
      </c>
      <c r="L187" s="393">
        <f t="shared" si="9"/>
        <v>0</v>
      </c>
      <c r="M187" s="40"/>
      <c r="N187" s="104" t="s">
        <v>512</v>
      </c>
      <c r="O187" s="104"/>
      <c r="P187" s="104"/>
      <c r="Q187" s="104"/>
      <c r="R187" s="104"/>
      <c r="S187" s="104"/>
      <c r="T187" s="104"/>
      <c r="U187" s="104"/>
      <c r="V187" s="104"/>
      <c r="W187" s="104"/>
      <c r="X187" s="104"/>
      <c r="Y187" s="104"/>
      <c r="Z187" s="104"/>
      <c r="AA187" s="104"/>
    </row>
    <row r="188" spans="1:29" x14ac:dyDescent="0.2">
      <c r="A188" s="105"/>
      <c r="B188" s="105"/>
      <c r="C188" s="105"/>
      <c r="D188" s="105"/>
      <c r="E188" s="105"/>
      <c r="F188" s="105"/>
      <c r="G188" s="105"/>
      <c r="H188" s="105"/>
      <c r="I188" s="105"/>
      <c r="J188" s="105"/>
      <c r="K188" s="107"/>
      <c r="L188" s="396"/>
      <c r="M188" s="40"/>
      <c r="N188" s="210"/>
    </row>
    <row r="189" spans="1:29" x14ac:dyDescent="0.2">
      <c r="A189" s="105"/>
      <c r="B189" s="105"/>
      <c r="C189" s="105" t="s">
        <v>513</v>
      </c>
      <c r="D189" s="105"/>
      <c r="E189" s="105"/>
      <c r="F189" s="105"/>
      <c r="G189" s="105"/>
      <c r="H189" s="105"/>
      <c r="I189" s="105"/>
      <c r="J189" s="200"/>
      <c r="K189" s="117"/>
      <c r="L189" s="117"/>
      <c r="M189" s="40"/>
      <c r="N189" s="104" t="s">
        <v>514</v>
      </c>
      <c r="O189" s="104"/>
      <c r="P189" s="104"/>
      <c r="Q189" s="104"/>
      <c r="R189" s="104"/>
      <c r="S189" s="104"/>
      <c r="T189" s="104"/>
      <c r="U189" s="104"/>
      <c r="V189" s="104"/>
      <c r="W189" s="104"/>
      <c r="X189" s="104"/>
      <c r="Y189" s="104"/>
      <c r="Z189" s="104"/>
      <c r="AA189" s="104"/>
    </row>
    <row r="190" spans="1:29" x14ac:dyDescent="0.2">
      <c r="A190" s="105"/>
      <c r="B190" s="105"/>
      <c r="C190" s="105"/>
      <c r="D190" s="105"/>
      <c r="E190" s="105"/>
      <c r="F190" s="105"/>
      <c r="G190" s="105"/>
      <c r="H190" s="105"/>
      <c r="I190" s="105"/>
      <c r="J190" s="105"/>
      <c r="K190" s="107"/>
      <c r="L190" s="396"/>
      <c r="M190" s="40"/>
      <c r="N190" s="210"/>
    </row>
    <row r="191" spans="1:29" x14ac:dyDescent="0.2">
      <c r="A191" s="105"/>
      <c r="B191" s="105"/>
      <c r="C191" s="105" t="s">
        <v>515</v>
      </c>
      <c r="D191" s="105"/>
      <c r="E191" s="105"/>
      <c r="F191" s="105"/>
      <c r="G191" s="105"/>
      <c r="H191" s="105"/>
      <c r="I191" s="105"/>
      <c r="J191" s="200"/>
      <c r="K191" s="117"/>
      <c r="L191" s="117"/>
      <c r="M191" s="40"/>
      <c r="N191" s="104" t="s">
        <v>514</v>
      </c>
      <c r="O191" s="104"/>
      <c r="P191" s="104"/>
      <c r="Q191" s="104"/>
      <c r="R191" s="104"/>
      <c r="S191" s="104"/>
      <c r="T191" s="104"/>
      <c r="U191" s="104"/>
      <c r="V191" s="104"/>
      <c r="W191" s="104"/>
      <c r="X191" s="104"/>
      <c r="Y191" s="104"/>
      <c r="Z191" s="104"/>
      <c r="AA191" s="104"/>
    </row>
    <row r="192" spans="1:29" x14ac:dyDescent="0.2">
      <c r="A192" s="105"/>
      <c r="B192" s="105"/>
      <c r="C192" s="105"/>
      <c r="D192" s="105"/>
      <c r="E192" s="105"/>
      <c r="F192" s="105"/>
      <c r="G192" s="105"/>
      <c r="H192" s="105"/>
      <c r="I192" s="105"/>
      <c r="J192" s="105"/>
      <c r="K192" s="107"/>
      <c r="L192" s="396"/>
      <c r="M192" s="40"/>
      <c r="N192" s="210"/>
    </row>
    <row r="193" spans="1:27" x14ac:dyDescent="0.2">
      <c r="A193" s="105"/>
      <c r="B193" s="105"/>
      <c r="C193" s="105" t="s">
        <v>516</v>
      </c>
      <c r="D193" s="105"/>
      <c r="E193" s="105"/>
      <c r="F193" s="105"/>
      <c r="G193" s="105"/>
      <c r="H193" s="105"/>
      <c r="I193" s="105"/>
      <c r="J193" s="200"/>
      <c r="K193" s="117"/>
      <c r="L193" s="117"/>
      <c r="M193" s="40"/>
      <c r="N193" s="104" t="s">
        <v>514</v>
      </c>
      <c r="O193" s="104"/>
      <c r="P193" s="104"/>
      <c r="Q193" s="104"/>
      <c r="R193" s="104"/>
      <c r="S193" s="104"/>
      <c r="T193" s="104"/>
      <c r="U193" s="104"/>
      <c r="V193" s="104"/>
      <c r="W193" s="104"/>
      <c r="X193" s="104"/>
      <c r="Y193" s="104"/>
      <c r="Z193" s="104"/>
      <c r="AA193" s="104"/>
    </row>
    <row r="194" spans="1:27" x14ac:dyDescent="0.2">
      <c r="A194" s="105"/>
      <c r="B194" s="105"/>
      <c r="C194" s="105"/>
      <c r="D194" s="105"/>
      <c r="E194" s="105"/>
      <c r="F194" s="105"/>
      <c r="G194" s="105"/>
      <c r="H194" s="105"/>
      <c r="I194" s="105"/>
      <c r="J194" s="105"/>
      <c r="K194" s="107"/>
      <c r="L194" s="396"/>
      <c r="M194" s="40"/>
      <c r="N194" s="210"/>
    </row>
    <row r="195" spans="1:27" x14ac:dyDescent="0.2">
      <c r="A195" s="105"/>
      <c r="B195" s="105"/>
      <c r="C195" s="105" t="s">
        <v>517</v>
      </c>
      <c r="D195" s="105"/>
      <c r="E195" s="105"/>
      <c r="F195" s="105"/>
      <c r="G195" s="105"/>
      <c r="H195" s="105"/>
      <c r="I195" s="105"/>
      <c r="J195" s="200"/>
      <c r="K195" s="117"/>
      <c r="L195" s="117"/>
      <c r="M195" s="40"/>
      <c r="N195" s="104" t="s">
        <v>514</v>
      </c>
      <c r="O195" s="104"/>
      <c r="P195" s="104"/>
      <c r="Q195" s="104"/>
      <c r="R195" s="104"/>
      <c r="S195" s="104"/>
      <c r="T195" s="104"/>
      <c r="U195" s="104"/>
      <c r="V195" s="104"/>
      <c r="W195" s="104"/>
      <c r="X195" s="104"/>
      <c r="Y195" s="104"/>
      <c r="Z195" s="104"/>
      <c r="AA195" s="104"/>
    </row>
    <row r="196" spans="1:27" x14ac:dyDescent="0.2">
      <c r="A196" s="105"/>
      <c r="B196" s="105"/>
      <c r="C196" s="105"/>
      <c r="D196" s="105"/>
      <c r="E196" s="105"/>
      <c r="F196" s="105"/>
      <c r="G196" s="105"/>
      <c r="H196" s="105"/>
      <c r="I196" s="105"/>
      <c r="J196" s="105"/>
      <c r="K196" s="107"/>
      <c r="L196" s="396"/>
      <c r="M196" s="40"/>
      <c r="N196" s="210"/>
    </row>
    <row r="197" spans="1:27" x14ac:dyDescent="0.2">
      <c r="A197" s="105"/>
      <c r="B197" s="105"/>
      <c r="C197" s="105" t="s">
        <v>518</v>
      </c>
      <c r="D197" s="105"/>
      <c r="E197" s="105"/>
      <c r="F197" s="105"/>
      <c r="G197" s="105"/>
      <c r="H197" s="105"/>
      <c r="I197" s="105"/>
      <c r="J197" s="200"/>
      <c r="K197" s="117"/>
      <c r="L197" s="117"/>
      <c r="M197" s="40"/>
      <c r="N197" s="104" t="s">
        <v>514</v>
      </c>
      <c r="O197" s="104"/>
      <c r="P197" s="104"/>
      <c r="Q197" s="104"/>
      <c r="R197" s="104"/>
      <c r="S197" s="104"/>
      <c r="T197" s="104"/>
      <c r="U197" s="104"/>
      <c r="V197" s="104"/>
      <c r="W197" s="104"/>
      <c r="X197" s="104"/>
      <c r="Y197" s="104"/>
      <c r="Z197" s="104"/>
      <c r="AA197" s="104"/>
    </row>
    <row r="198" spans="1:27" x14ac:dyDescent="0.2">
      <c r="A198" s="105"/>
      <c r="B198" s="105"/>
      <c r="C198" s="105"/>
      <c r="D198" s="105"/>
      <c r="E198" s="105"/>
      <c r="F198" s="105"/>
      <c r="G198" s="105"/>
      <c r="H198" s="105"/>
      <c r="I198" s="105"/>
      <c r="J198" s="105"/>
      <c r="K198" s="107"/>
      <c r="L198" s="396"/>
      <c r="M198" s="40"/>
      <c r="N198" s="210"/>
    </row>
    <row r="199" spans="1:27" x14ac:dyDescent="0.2">
      <c r="A199" s="105"/>
      <c r="B199" s="105"/>
      <c r="C199" s="105" t="s">
        <v>519</v>
      </c>
      <c r="D199" s="105"/>
      <c r="E199" s="105"/>
      <c r="F199" s="105"/>
      <c r="G199" s="105"/>
      <c r="H199" s="105"/>
      <c r="I199" s="105"/>
      <c r="J199" s="200"/>
      <c r="K199" s="117"/>
      <c r="L199" s="117"/>
      <c r="M199" s="40"/>
      <c r="N199" s="104" t="s">
        <v>514</v>
      </c>
      <c r="O199" s="104"/>
      <c r="P199" s="104"/>
      <c r="Q199" s="104"/>
      <c r="R199" s="104"/>
      <c r="S199" s="104"/>
      <c r="T199" s="104"/>
      <c r="U199" s="104"/>
      <c r="V199" s="104"/>
      <c r="W199" s="104"/>
      <c r="X199" s="104"/>
      <c r="Y199" s="104"/>
      <c r="Z199" s="104"/>
      <c r="AA199" s="104"/>
    </row>
    <row r="200" spans="1:27" x14ac:dyDescent="0.2">
      <c r="A200" s="105"/>
      <c r="B200" s="105"/>
      <c r="C200" s="105"/>
      <c r="D200" s="105"/>
      <c r="E200" s="105"/>
      <c r="F200" s="105"/>
      <c r="G200" s="105"/>
      <c r="H200" s="105"/>
      <c r="I200" s="105"/>
      <c r="J200" s="105"/>
      <c r="K200" s="107"/>
      <c r="L200" s="396"/>
      <c r="M200" s="40"/>
      <c r="N200" s="210"/>
    </row>
    <row r="201" spans="1:27" x14ac:dyDescent="0.2">
      <c r="A201" s="105"/>
      <c r="B201" s="105"/>
      <c r="C201" s="105" t="s">
        <v>520</v>
      </c>
      <c r="D201" s="105"/>
      <c r="E201" s="105"/>
      <c r="F201" s="105"/>
      <c r="G201" s="105"/>
      <c r="H201" s="105"/>
      <c r="I201" s="105"/>
      <c r="J201" s="200"/>
      <c r="K201" s="117"/>
      <c r="L201" s="117"/>
      <c r="M201" s="40"/>
      <c r="N201" s="104" t="s">
        <v>514</v>
      </c>
      <c r="O201" s="104"/>
      <c r="P201" s="104"/>
      <c r="Q201" s="104"/>
      <c r="R201" s="104"/>
      <c r="S201" s="104"/>
      <c r="T201" s="104"/>
      <c r="U201" s="104"/>
      <c r="V201" s="104"/>
      <c r="W201" s="104"/>
      <c r="X201" s="104"/>
      <c r="Y201" s="104"/>
      <c r="Z201" s="104"/>
      <c r="AA201" s="104"/>
    </row>
    <row r="202" spans="1:27" x14ac:dyDescent="0.2">
      <c r="A202" s="105"/>
      <c r="B202" s="105"/>
      <c r="C202" s="105"/>
      <c r="D202" s="105"/>
      <c r="E202" s="105"/>
      <c r="F202" s="105"/>
      <c r="G202" s="105"/>
      <c r="H202" s="105"/>
      <c r="I202" s="105"/>
      <c r="J202" s="105"/>
      <c r="K202" s="107"/>
      <c r="L202" s="396"/>
      <c r="M202" s="40"/>
      <c r="N202" s="210"/>
    </row>
    <row r="203" spans="1:27" x14ac:dyDescent="0.2">
      <c r="A203" s="105"/>
      <c r="B203" s="105"/>
      <c r="C203" s="105" t="s">
        <v>521</v>
      </c>
      <c r="D203" s="105"/>
      <c r="E203" s="105"/>
      <c r="F203" s="105"/>
      <c r="G203" s="105"/>
      <c r="H203" s="105"/>
      <c r="I203" s="105"/>
      <c r="J203" s="200"/>
      <c r="K203" s="117"/>
      <c r="L203" s="117"/>
      <c r="M203" s="40"/>
      <c r="N203" s="104" t="s">
        <v>514</v>
      </c>
      <c r="O203" s="104"/>
      <c r="P203" s="104"/>
      <c r="Q203" s="104"/>
      <c r="R203" s="104"/>
      <c r="S203" s="104"/>
      <c r="T203" s="104"/>
      <c r="U203" s="104"/>
      <c r="V203" s="104"/>
      <c r="W203" s="104"/>
      <c r="X203" s="104"/>
      <c r="Y203" s="104"/>
      <c r="Z203" s="104"/>
      <c r="AA203" s="104"/>
    </row>
    <row r="204" spans="1:27" x14ac:dyDescent="0.2">
      <c r="A204" s="105"/>
      <c r="B204" s="105"/>
      <c r="C204" s="105"/>
      <c r="D204" s="105"/>
      <c r="E204" s="105"/>
      <c r="F204" s="105"/>
      <c r="G204" s="105"/>
      <c r="H204" s="105"/>
      <c r="I204" s="105"/>
      <c r="J204" s="105"/>
      <c r="K204" s="107"/>
      <c r="L204" s="396"/>
      <c r="M204" s="40"/>
      <c r="N204" s="210"/>
    </row>
    <row r="205" spans="1:27" x14ac:dyDescent="0.2">
      <c r="A205" s="105"/>
      <c r="B205" s="105"/>
      <c r="C205" s="105" t="s">
        <v>522</v>
      </c>
      <c r="D205" s="105"/>
      <c r="E205" s="105"/>
      <c r="F205" s="105"/>
      <c r="G205" s="105"/>
      <c r="H205" s="105"/>
      <c r="I205" s="105"/>
      <c r="J205" s="200"/>
      <c r="K205" s="117"/>
      <c r="L205" s="117"/>
      <c r="M205" s="40"/>
      <c r="N205" s="104" t="s">
        <v>514</v>
      </c>
      <c r="O205" s="104"/>
      <c r="P205" s="104"/>
      <c r="Q205" s="104"/>
      <c r="R205" s="104"/>
      <c r="S205" s="104"/>
      <c r="T205" s="104"/>
      <c r="U205" s="104"/>
      <c r="V205" s="104"/>
      <c r="W205" s="104"/>
      <c r="X205" s="104"/>
      <c r="Y205" s="104"/>
      <c r="Z205" s="104"/>
      <c r="AA205" s="104"/>
    </row>
    <row r="206" spans="1:27" x14ac:dyDescent="0.2">
      <c r="A206" s="105"/>
      <c r="B206" s="105"/>
      <c r="C206" s="105"/>
      <c r="D206" s="105"/>
      <c r="E206" s="105"/>
      <c r="F206" s="105"/>
      <c r="G206" s="105"/>
      <c r="H206" s="105"/>
      <c r="I206" s="105"/>
      <c r="J206" s="105"/>
      <c r="K206" s="107"/>
      <c r="L206" s="396"/>
      <c r="M206" s="40"/>
      <c r="N206" s="210"/>
    </row>
    <row r="207" spans="1:27" x14ac:dyDescent="0.2">
      <c r="A207" s="400" t="s">
        <v>523</v>
      </c>
      <c r="B207" s="401"/>
      <c r="C207" s="401"/>
      <c r="D207" s="401"/>
      <c r="E207" s="401"/>
      <c r="F207" s="401"/>
      <c r="G207" s="401"/>
      <c r="H207" s="401"/>
      <c r="I207" s="105"/>
      <c r="J207" s="413">
        <f>J210+J212+J214</f>
        <v>0</v>
      </c>
      <c r="K207" s="427">
        <f t="shared" ref="K207:L207" si="10">K210+K212+K214</f>
        <v>0</v>
      </c>
      <c r="L207" s="393">
        <f t="shared" si="10"/>
        <v>0</v>
      </c>
      <c r="M207" s="40"/>
      <c r="N207" s="104" t="s">
        <v>524</v>
      </c>
      <c r="O207" s="104"/>
      <c r="P207" s="104"/>
      <c r="Q207" s="104"/>
      <c r="R207" s="104"/>
      <c r="S207" s="104"/>
      <c r="T207" s="104"/>
      <c r="U207" s="104"/>
      <c r="V207" s="104"/>
      <c r="W207" s="104"/>
      <c r="X207" s="104"/>
      <c r="Y207" s="104"/>
      <c r="Z207" s="104"/>
      <c r="AA207" s="104"/>
    </row>
    <row r="208" spans="1:27" x14ac:dyDescent="0.2">
      <c r="A208" s="401"/>
      <c r="B208" s="401"/>
      <c r="C208" s="401"/>
      <c r="D208" s="401"/>
      <c r="E208" s="401"/>
      <c r="F208" s="401"/>
      <c r="G208" s="401"/>
      <c r="H208" s="401"/>
      <c r="I208" s="105"/>
      <c r="J208" s="105"/>
      <c r="K208" s="107"/>
      <c r="L208" s="396"/>
      <c r="M208" s="40"/>
      <c r="N208" s="399"/>
    </row>
    <row r="209" spans="1:27" x14ac:dyDescent="0.2">
      <c r="A209" s="401"/>
      <c r="B209" s="401"/>
      <c r="C209" s="401"/>
      <c r="D209" s="401"/>
      <c r="E209" s="401"/>
      <c r="F209" s="401"/>
      <c r="G209" s="401"/>
      <c r="H209" s="401"/>
      <c r="I209" s="105"/>
      <c r="J209" s="105"/>
      <c r="K209" s="107"/>
      <c r="L209" s="396"/>
      <c r="M209" s="40"/>
      <c r="N209" s="399"/>
    </row>
    <row r="210" spans="1:27" x14ac:dyDescent="0.2">
      <c r="A210" s="105"/>
      <c r="B210" s="105" t="s">
        <v>525</v>
      </c>
      <c r="C210" s="105"/>
      <c r="D210" s="105"/>
      <c r="E210" s="105"/>
      <c r="F210" s="105"/>
      <c r="G210" s="105"/>
      <c r="H210" s="105"/>
      <c r="I210" s="105"/>
      <c r="J210" s="200"/>
      <c r="K210" s="117"/>
      <c r="L210" s="117"/>
      <c r="M210" s="40"/>
      <c r="N210" s="104" t="s">
        <v>526</v>
      </c>
      <c r="O210" s="104"/>
      <c r="P210" s="104"/>
      <c r="Q210" s="104"/>
      <c r="R210" s="104"/>
      <c r="S210" s="104"/>
      <c r="T210" s="104"/>
      <c r="U210" s="104"/>
      <c r="V210" s="104"/>
      <c r="W210" s="104"/>
      <c r="X210" s="104"/>
      <c r="Y210" s="104"/>
      <c r="Z210" s="104"/>
      <c r="AA210" s="104"/>
    </row>
    <row r="211" spans="1:27" x14ac:dyDescent="0.2">
      <c r="A211" s="105"/>
      <c r="B211" s="105"/>
      <c r="C211" s="105"/>
      <c r="D211" s="105"/>
      <c r="E211" s="105"/>
      <c r="F211" s="105"/>
      <c r="G211" s="105"/>
      <c r="H211" s="105"/>
      <c r="I211" s="105"/>
      <c r="J211" s="105"/>
      <c r="K211" s="107"/>
      <c r="L211" s="396"/>
      <c r="M211" s="40"/>
      <c r="N211" s="210"/>
    </row>
    <row r="212" spans="1:27" x14ac:dyDescent="0.2">
      <c r="A212" s="105"/>
      <c r="B212" s="105" t="s">
        <v>527</v>
      </c>
      <c r="C212" s="105"/>
      <c r="D212" s="105"/>
      <c r="E212" s="105"/>
      <c r="F212" s="105"/>
      <c r="G212" s="105"/>
      <c r="H212" s="105"/>
      <c r="I212" s="105"/>
      <c r="J212" s="200"/>
      <c r="K212" s="117"/>
      <c r="L212" s="117"/>
      <c r="M212" s="40"/>
      <c r="N212" s="104" t="s">
        <v>528</v>
      </c>
      <c r="O212" s="104"/>
      <c r="P212" s="104"/>
      <c r="Q212" s="104"/>
      <c r="R212" s="104"/>
      <c r="S212" s="104"/>
      <c r="T212" s="104"/>
      <c r="U212" s="104"/>
      <c r="V212" s="104"/>
      <c r="W212" s="104"/>
      <c r="X212" s="104"/>
      <c r="Y212" s="104"/>
      <c r="Z212" s="104"/>
      <c r="AA212" s="104"/>
    </row>
    <row r="213" spans="1:27" x14ac:dyDescent="0.2">
      <c r="A213" s="105"/>
      <c r="B213" s="105"/>
      <c r="C213" s="105"/>
      <c r="D213" s="105"/>
      <c r="E213" s="105"/>
      <c r="F213" s="105"/>
      <c r="G213" s="105"/>
      <c r="H213" s="105"/>
      <c r="I213" s="105"/>
      <c r="J213" s="105"/>
      <c r="K213" s="107"/>
      <c r="L213" s="396"/>
      <c r="M213" s="40"/>
      <c r="N213" s="210"/>
    </row>
    <row r="214" spans="1:27" x14ac:dyDescent="0.2">
      <c r="A214" s="105"/>
      <c r="B214" s="105" t="s">
        <v>529</v>
      </c>
      <c r="C214" s="105"/>
      <c r="D214" s="105"/>
      <c r="E214" s="105"/>
      <c r="F214" s="105"/>
      <c r="G214" s="105"/>
      <c r="H214" s="105"/>
      <c r="I214" s="105"/>
      <c r="J214" s="200"/>
      <c r="K214" s="117"/>
      <c r="L214" s="117"/>
      <c r="M214" s="40"/>
      <c r="N214" s="104" t="s">
        <v>530</v>
      </c>
      <c r="O214" s="104"/>
      <c r="P214" s="104"/>
      <c r="Q214" s="104"/>
      <c r="R214" s="104"/>
      <c r="S214" s="104"/>
      <c r="T214" s="104"/>
      <c r="U214" s="104"/>
      <c r="V214" s="104"/>
      <c r="W214" s="104"/>
      <c r="X214" s="104"/>
      <c r="Y214" s="104"/>
      <c r="Z214" s="104"/>
      <c r="AA214" s="104"/>
    </row>
    <row r="215" spans="1:27" x14ac:dyDescent="0.2">
      <c r="A215" s="107"/>
      <c r="B215" s="105"/>
      <c r="C215" s="105"/>
      <c r="D215" s="105"/>
      <c r="E215" s="105"/>
      <c r="F215" s="105"/>
      <c r="G215" s="105"/>
      <c r="H215" s="105"/>
      <c r="I215" s="105"/>
      <c r="J215" s="105"/>
      <c r="K215" s="107"/>
      <c r="L215" s="396"/>
      <c r="M215" s="40"/>
      <c r="N215" s="210"/>
    </row>
    <row r="216" spans="1:27" x14ac:dyDescent="0.2">
      <c r="A216" s="429"/>
      <c r="B216" s="430"/>
      <c r="C216" s="430"/>
      <c r="D216" s="430"/>
      <c r="E216" s="430"/>
      <c r="F216" s="430"/>
      <c r="G216" s="430"/>
      <c r="H216" s="430"/>
      <c r="I216" s="430"/>
      <c r="J216" s="430"/>
      <c r="K216" s="430"/>
      <c r="L216" s="431"/>
      <c r="M216" s="194"/>
      <c r="N216" s="210"/>
    </row>
    <row r="217" spans="1:27" x14ac:dyDescent="0.2">
      <c r="A217" s="594" t="s">
        <v>90</v>
      </c>
      <c r="B217" s="595"/>
      <c r="C217" s="595"/>
      <c r="D217" s="595"/>
      <c r="E217" s="595"/>
      <c r="F217" s="595"/>
      <c r="G217" s="595"/>
      <c r="H217" s="595"/>
      <c r="I217" s="595"/>
      <c r="J217" s="595"/>
      <c r="K217" s="428"/>
      <c r="L217" s="415"/>
      <c r="M217" s="202"/>
      <c r="N217" s="399"/>
    </row>
    <row r="218" spans="1:27" x14ac:dyDescent="0.2">
      <c r="A218" s="107"/>
      <c r="B218" s="105"/>
      <c r="C218" s="105"/>
      <c r="D218" s="105"/>
      <c r="E218" s="105"/>
      <c r="F218" s="105"/>
      <c r="G218" s="105"/>
      <c r="H218" s="105"/>
      <c r="I218" s="105"/>
      <c r="J218" s="414"/>
      <c r="K218" s="426"/>
      <c r="L218" s="394"/>
      <c r="M218" s="395"/>
      <c r="N218" s="399"/>
    </row>
    <row r="219" spans="1:27" x14ac:dyDescent="0.2">
      <c r="A219" s="107"/>
      <c r="B219" s="105"/>
      <c r="C219" s="105"/>
      <c r="D219" s="105"/>
      <c r="E219" s="105"/>
      <c r="F219" s="105"/>
      <c r="G219" s="105"/>
      <c r="H219" s="105"/>
      <c r="I219" s="105"/>
      <c r="J219" s="414"/>
      <c r="K219" s="426"/>
      <c r="L219" s="394"/>
      <c r="M219" s="395"/>
      <c r="N219" s="399"/>
    </row>
    <row r="220" spans="1:27" x14ac:dyDescent="0.2">
      <c r="A220" s="107" t="s">
        <v>531</v>
      </c>
      <c r="B220" s="105"/>
      <c r="C220" s="105"/>
      <c r="D220" s="105"/>
      <c r="E220" s="105"/>
      <c r="F220" s="105"/>
      <c r="G220" s="105"/>
      <c r="H220" s="105"/>
      <c r="I220" s="105"/>
      <c r="J220" s="200"/>
      <c r="K220" s="117"/>
      <c r="L220" s="117"/>
      <c r="M220" s="386"/>
      <c r="N220" s="104" t="s">
        <v>532</v>
      </c>
      <c r="O220" s="104"/>
      <c r="P220" s="104"/>
      <c r="Q220" s="104"/>
      <c r="R220" s="104"/>
      <c r="S220" s="104"/>
      <c r="T220" s="104"/>
      <c r="U220" s="104"/>
      <c r="V220" s="104"/>
      <c r="W220" s="104"/>
      <c r="X220" s="104"/>
      <c r="Y220" s="104"/>
      <c r="Z220" s="104"/>
      <c r="AA220" s="104"/>
    </row>
    <row r="221" spans="1:27" x14ac:dyDescent="0.2">
      <c r="A221" s="107"/>
      <c r="B221" s="105"/>
      <c r="C221" s="105"/>
      <c r="D221" s="105"/>
      <c r="E221" s="105"/>
      <c r="F221" s="105"/>
      <c r="G221" s="105"/>
      <c r="H221" s="105"/>
      <c r="I221" s="105"/>
      <c r="J221" s="414"/>
      <c r="K221" s="426"/>
      <c r="L221" s="394"/>
      <c r="M221" s="395"/>
      <c r="N221" s="399"/>
    </row>
    <row r="222" spans="1:27" x14ac:dyDescent="0.2">
      <c r="A222" s="107" t="s">
        <v>533</v>
      </c>
      <c r="B222" s="105"/>
      <c r="C222" s="105"/>
      <c r="D222" s="105"/>
      <c r="E222" s="105"/>
      <c r="F222" s="105"/>
      <c r="G222" s="105"/>
      <c r="H222" s="105"/>
      <c r="I222" s="105"/>
      <c r="J222" s="200"/>
      <c r="K222" s="117"/>
      <c r="L222" s="117"/>
      <c r="M222" s="386"/>
      <c r="N222" s="104" t="s">
        <v>534</v>
      </c>
      <c r="O222" s="104"/>
      <c r="P222" s="104"/>
      <c r="Q222" s="104"/>
      <c r="R222" s="104"/>
      <c r="S222" s="104"/>
      <c r="T222" s="104"/>
      <c r="U222" s="104"/>
      <c r="V222" s="104"/>
      <c r="W222" s="104"/>
      <c r="X222" s="104"/>
      <c r="Y222" s="104"/>
      <c r="Z222" s="104"/>
      <c r="AA222" s="104"/>
    </row>
    <row r="223" spans="1:27" x14ac:dyDescent="0.2">
      <c r="A223" s="107"/>
      <c r="B223" s="105"/>
      <c r="C223" s="105"/>
      <c r="D223" s="105"/>
      <c r="E223" s="105"/>
      <c r="F223" s="105"/>
      <c r="G223" s="105"/>
      <c r="H223" s="105"/>
      <c r="I223" s="105"/>
      <c r="J223" s="422"/>
      <c r="K223" s="107"/>
      <c r="L223" s="396"/>
      <c r="M223" s="395"/>
      <c r="N223" s="399"/>
    </row>
    <row r="224" spans="1:27" x14ac:dyDescent="0.2">
      <c r="A224" s="107" t="s">
        <v>535</v>
      </c>
      <c r="B224" s="105"/>
      <c r="C224" s="105"/>
      <c r="D224" s="105"/>
      <c r="E224" s="105"/>
      <c r="F224" s="105"/>
      <c r="G224" s="105"/>
      <c r="H224" s="105"/>
      <c r="I224" s="105"/>
      <c r="J224" s="413">
        <f>J226+J228</f>
        <v>0</v>
      </c>
      <c r="K224" s="425">
        <f t="shared" ref="K224:L224" si="11">K226+K228</f>
        <v>0</v>
      </c>
      <c r="L224" s="393">
        <f t="shared" si="11"/>
        <v>0</v>
      </c>
      <c r="M224" s="386"/>
      <c r="N224" s="104" t="s">
        <v>524</v>
      </c>
      <c r="O224" s="104"/>
      <c r="P224" s="104"/>
      <c r="Q224" s="104"/>
      <c r="R224" s="104"/>
      <c r="S224" s="104"/>
      <c r="T224" s="104"/>
      <c r="U224" s="104"/>
      <c r="V224" s="104"/>
      <c r="W224" s="104"/>
      <c r="X224" s="104"/>
      <c r="Y224" s="104"/>
      <c r="Z224" s="104"/>
      <c r="AA224" s="104"/>
    </row>
    <row r="225" spans="1:27" x14ac:dyDescent="0.2">
      <c r="A225" s="107"/>
      <c r="B225" s="105"/>
      <c r="C225" s="105"/>
      <c r="D225" s="105"/>
      <c r="E225" s="105"/>
      <c r="F225" s="105"/>
      <c r="G225" s="105"/>
      <c r="H225" s="105"/>
      <c r="I225" s="105"/>
      <c r="J225" s="105"/>
      <c r="K225" s="107"/>
      <c r="L225" s="396"/>
      <c r="M225" s="386"/>
      <c r="N225" s="210"/>
    </row>
    <row r="226" spans="1:27" x14ac:dyDescent="0.2">
      <c r="A226" s="107"/>
      <c r="B226" s="105" t="s">
        <v>536</v>
      </c>
      <c r="C226" s="105"/>
      <c r="D226" s="105"/>
      <c r="E226" s="105"/>
      <c r="F226" s="105"/>
      <c r="G226" s="105"/>
      <c r="H226" s="105"/>
      <c r="I226" s="105"/>
      <c r="J226" s="200"/>
      <c r="K226" s="117"/>
      <c r="L226" s="117"/>
      <c r="M226" s="386"/>
      <c r="N226" s="104" t="s">
        <v>537</v>
      </c>
      <c r="O226" s="104"/>
      <c r="P226" s="104"/>
      <c r="Q226" s="104"/>
      <c r="R226" s="104"/>
      <c r="S226" s="104"/>
      <c r="T226" s="104"/>
      <c r="U226" s="104"/>
      <c r="V226" s="104"/>
      <c r="W226" s="104"/>
      <c r="X226" s="104"/>
      <c r="Y226" s="104"/>
      <c r="Z226" s="104"/>
      <c r="AA226" s="104"/>
    </row>
    <row r="227" spans="1:27" x14ac:dyDescent="0.2">
      <c r="A227" s="107"/>
      <c r="B227" s="105"/>
      <c r="C227" s="105"/>
      <c r="D227" s="105"/>
      <c r="E227" s="105"/>
      <c r="F227" s="105"/>
      <c r="G227" s="105"/>
      <c r="H227" s="105"/>
      <c r="I227" s="105"/>
      <c r="J227" s="105"/>
      <c r="K227" s="107"/>
      <c r="L227" s="396"/>
      <c r="M227" s="386"/>
      <c r="N227" s="210"/>
    </row>
    <row r="228" spans="1:27" x14ac:dyDescent="0.2">
      <c r="A228" s="107"/>
      <c r="B228" s="105" t="s">
        <v>538</v>
      </c>
      <c r="C228" s="105"/>
      <c r="D228" s="105"/>
      <c r="E228" s="105"/>
      <c r="F228" s="105"/>
      <c r="G228" s="105"/>
      <c r="H228" s="105"/>
      <c r="I228" s="105"/>
      <c r="J228" s="200"/>
      <c r="K228" s="117"/>
      <c r="L228" s="117"/>
      <c r="M228" s="386"/>
      <c r="N228" s="104" t="s">
        <v>539</v>
      </c>
      <c r="O228" s="104"/>
      <c r="P228" s="104"/>
      <c r="Q228" s="104"/>
      <c r="R228" s="104"/>
      <c r="S228" s="104"/>
      <c r="T228" s="104"/>
      <c r="U228" s="104"/>
      <c r="V228" s="104"/>
      <c r="W228" s="104"/>
      <c r="X228" s="104"/>
      <c r="Y228" s="104"/>
      <c r="Z228" s="104"/>
      <c r="AA228" s="104"/>
    </row>
    <row r="229" spans="1:27" x14ac:dyDescent="0.2">
      <c r="A229" s="108"/>
      <c r="B229" s="109"/>
      <c r="C229" s="109"/>
      <c r="D229" s="109"/>
      <c r="E229" s="109"/>
      <c r="F229" s="109"/>
      <c r="G229" s="109"/>
      <c r="H229" s="109"/>
      <c r="I229" s="109"/>
      <c r="J229" s="109"/>
      <c r="K229" s="108"/>
      <c r="L229" s="402"/>
      <c r="M229" s="386"/>
      <c r="N229" s="210"/>
    </row>
    <row r="231" spans="1:27" s="37" customFormat="1" ht="13.15" customHeight="1" x14ac:dyDescent="0.2">
      <c r="A231" s="460" t="s">
        <v>546</v>
      </c>
      <c r="B231" s="461"/>
      <c r="C231" s="461"/>
      <c r="D231" s="461"/>
      <c r="E231" s="192"/>
      <c r="F231" s="192"/>
      <c r="G231" s="192"/>
      <c r="H231" s="192"/>
      <c r="I231" s="192"/>
      <c r="J231" s="192"/>
      <c r="K231" s="192"/>
      <c r="L231" s="192"/>
      <c r="M231" s="462"/>
    </row>
    <row r="232" spans="1:27" s="37" customFormat="1" ht="13.15" customHeight="1" x14ac:dyDescent="0.2">
      <c r="A232" s="463"/>
      <c r="B232" s="422"/>
      <c r="C232" s="422"/>
      <c r="D232" s="422"/>
      <c r="E232" s="422"/>
      <c r="F232" s="422"/>
      <c r="G232" s="422"/>
      <c r="H232" s="422"/>
      <c r="I232" s="422"/>
      <c r="J232" s="779" t="str">
        <f>"1500 merkkiä ("&amp;TEXT(LEN(A233),"0")&amp;" käytetty)"</f>
        <v>1500 merkkiä (0 käytetty)</v>
      </c>
      <c r="K232" s="779"/>
      <c r="L232" s="780"/>
      <c r="M232" s="462"/>
    </row>
    <row r="233" spans="1:27" s="37" customFormat="1" ht="149.25" customHeight="1" x14ac:dyDescent="0.2">
      <c r="A233" s="781"/>
      <c r="B233" s="498"/>
      <c r="C233" s="498"/>
      <c r="D233" s="498"/>
      <c r="E233" s="498"/>
      <c r="F233" s="498"/>
      <c r="G233" s="498"/>
      <c r="H233" s="498"/>
      <c r="I233" s="499"/>
      <c r="J233" s="464"/>
      <c r="K233" s="465"/>
      <c r="L233" s="466"/>
      <c r="M233" s="462"/>
      <c r="N233" s="36" t="s">
        <v>547</v>
      </c>
      <c r="O233" s="36"/>
      <c r="P233" s="36"/>
      <c r="Q233" s="36"/>
      <c r="R233" s="36"/>
      <c r="S233" s="36"/>
      <c r="T233" s="36"/>
      <c r="U233" s="36"/>
      <c r="V233" s="36"/>
      <c r="W233" s="36"/>
      <c r="X233" s="36"/>
    </row>
    <row r="234" spans="1:27" s="37" customFormat="1" ht="13.15" customHeight="1" x14ac:dyDescent="0.2">
      <c r="A234" s="108"/>
      <c r="B234" s="109"/>
      <c r="C234" s="109"/>
      <c r="D234" s="109"/>
      <c r="E234" s="109"/>
      <c r="F234" s="109"/>
      <c r="G234" s="109"/>
      <c r="H234" s="109"/>
      <c r="I234" s="109"/>
      <c r="J234" s="109"/>
      <c r="K234" s="467"/>
      <c r="L234" s="468"/>
      <c r="M234" s="40"/>
    </row>
  </sheetData>
  <sheetProtection selectLockedCells="1"/>
  <mergeCells count="16">
    <mergeCell ref="J232:L232"/>
    <mergeCell ref="A233:I233"/>
    <mergeCell ref="B50:I51"/>
    <mergeCell ref="P3:R3"/>
    <mergeCell ref="A9:I9"/>
    <mergeCell ref="A10:J10"/>
    <mergeCell ref="C22:J26"/>
    <mergeCell ref="C40:J44"/>
    <mergeCell ref="G118:J121"/>
    <mergeCell ref="A217:J217"/>
    <mergeCell ref="A53:J53"/>
    <mergeCell ref="A77:I78"/>
    <mergeCell ref="C89:J93"/>
    <mergeCell ref="A95:J95"/>
    <mergeCell ref="A97:J97"/>
    <mergeCell ref="G111:J114"/>
  </mergeCells>
  <hyperlinks>
    <hyperlink ref="P3:R3" location="'Aloita tästä'!A1" display="PALAA TÄSTÄ KANSISIVULLE"/>
  </hyperlinks>
  <pageMargins left="0.39370078740157483" right="0.70866141732283472" top="0.39370078740157483" bottom="0.78740157480314965" header="0.31496062992125984" footer="0.31496062992125984"/>
  <pageSetup paperSize="9" fitToWidth="0" fitToHeight="0" orientation="portrait" r:id="rId1"/>
  <rowBreaks count="2" manualBreakCount="2">
    <brk id="44" max="16383" man="1"/>
    <brk id="95" max="16383" man="1"/>
  </rowBreaks>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pageSetUpPr fitToPage="1"/>
  </sheetPr>
  <dimension ref="A4:V140"/>
  <sheetViews>
    <sheetView showGridLines="0" topLeftCell="A25" zoomScaleNormal="100" workbookViewId="0">
      <selection activeCell="N4" sqref="N4:P4"/>
    </sheetView>
  </sheetViews>
  <sheetFormatPr defaultRowHeight="12.75" x14ac:dyDescent="0.2"/>
  <cols>
    <col min="1" max="1" width="10.28515625" customWidth="1"/>
    <col min="3" max="3" width="4.85546875" customWidth="1"/>
    <col min="4" max="4" width="9.140625" customWidth="1"/>
    <col min="6" max="6" width="18.7109375" customWidth="1"/>
    <col min="7" max="7" width="9.140625" customWidth="1"/>
    <col min="9" max="9" width="9.140625" customWidth="1"/>
    <col min="10" max="10" width="10.28515625" customWidth="1"/>
    <col min="11" max="11" width="2" customWidth="1"/>
    <col min="20" max="20" width="6.42578125" customWidth="1"/>
  </cols>
  <sheetData>
    <row r="4" spans="1:17" x14ac:dyDescent="0.2">
      <c r="N4" s="551" t="s">
        <v>307</v>
      </c>
      <c r="O4" s="552"/>
      <c r="P4" s="553"/>
    </row>
    <row r="6" spans="1:17" ht="13.5" thickBot="1" x14ac:dyDescent="0.25"/>
    <row r="7" spans="1:17" x14ac:dyDescent="0.2">
      <c r="A7" s="90"/>
      <c r="B7" s="103"/>
      <c r="C7" s="103"/>
      <c r="D7" s="103"/>
      <c r="E7" s="103"/>
      <c r="F7" s="103"/>
      <c r="G7" s="103"/>
      <c r="H7" s="103"/>
      <c r="I7" s="103"/>
      <c r="J7" s="91"/>
    </row>
    <row r="8" spans="1:17" x14ac:dyDescent="0.2">
      <c r="A8" s="508" t="s">
        <v>54</v>
      </c>
      <c r="B8" s="509"/>
      <c r="C8" s="509"/>
      <c r="D8" s="509"/>
      <c r="E8" s="509"/>
      <c r="F8" s="509"/>
      <c r="G8" s="509"/>
      <c r="H8" s="509"/>
      <c r="I8" s="509"/>
      <c r="J8" s="510"/>
    </row>
    <row r="9" spans="1:17" ht="16.899999999999999" customHeight="1" x14ac:dyDescent="0.2">
      <c r="A9" s="572"/>
      <c r="B9" s="573"/>
      <c r="C9" s="573"/>
      <c r="D9" s="573"/>
      <c r="E9" s="573"/>
      <c r="F9" s="573"/>
      <c r="G9" s="573"/>
      <c r="H9" s="573"/>
      <c r="I9" s="573"/>
      <c r="J9" s="574"/>
    </row>
    <row r="10" spans="1:17" x14ac:dyDescent="0.2">
      <c r="A10" s="55" t="s">
        <v>55</v>
      </c>
      <c r="B10" s="7"/>
      <c r="C10" s="7"/>
      <c r="D10" s="575"/>
      <c r="E10" s="576"/>
      <c r="F10" s="576"/>
      <c r="G10" s="576"/>
      <c r="H10" s="576"/>
      <c r="I10" s="577"/>
      <c r="J10" s="54"/>
      <c r="L10" s="36" t="s">
        <v>78</v>
      </c>
      <c r="M10" s="35"/>
      <c r="N10" s="35"/>
      <c r="O10" s="35"/>
      <c r="P10" s="35"/>
      <c r="Q10" s="35"/>
    </row>
    <row r="11" spans="1:17" x14ac:dyDescent="0.2">
      <c r="A11" s="55"/>
      <c r="B11" s="7"/>
      <c r="C11" s="7"/>
      <c r="D11" s="578"/>
      <c r="E11" s="579"/>
      <c r="F11" s="579"/>
      <c r="G11" s="579"/>
      <c r="H11" s="579"/>
      <c r="I11" s="580"/>
      <c r="J11" s="54"/>
    </row>
    <row r="12" spans="1:17" x14ac:dyDescent="0.2">
      <c r="A12" s="55" t="s">
        <v>13</v>
      </c>
      <c r="B12" s="7"/>
      <c r="C12" s="7"/>
      <c r="D12" s="10"/>
      <c r="E12" s="7"/>
      <c r="F12" s="7"/>
      <c r="G12" s="7"/>
      <c r="H12" s="7"/>
      <c r="I12" s="7"/>
      <c r="J12" s="54"/>
    </row>
    <row r="13" spans="1:17" ht="63" customHeight="1" x14ac:dyDescent="0.2">
      <c r="A13" s="532"/>
      <c r="B13" s="515"/>
      <c r="C13" s="515"/>
      <c r="D13" s="515"/>
      <c r="E13" s="515"/>
      <c r="F13" s="515"/>
      <c r="G13" s="515"/>
      <c r="H13" s="515"/>
      <c r="I13" s="516"/>
      <c r="J13" s="238" t="str">
        <f>"500 merkkiä ("&amp;TEXT(LEN(A13),"0")&amp;" käytetty)"</f>
        <v>500 merkkiä (0 käytetty)</v>
      </c>
      <c r="L13" s="503" t="s">
        <v>79</v>
      </c>
      <c r="M13" s="503"/>
      <c r="N13" s="503"/>
      <c r="O13" s="503"/>
      <c r="P13" s="503"/>
      <c r="Q13" s="503"/>
    </row>
    <row r="14" spans="1:17" ht="21" customHeight="1" x14ac:dyDescent="0.2">
      <c r="A14" s="55" t="s">
        <v>56</v>
      </c>
      <c r="B14" s="7"/>
      <c r="C14" s="7"/>
      <c r="D14" s="10"/>
      <c r="E14" s="7"/>
      <c r="F14" s="7"/>
      <c r="G14" s="7"/>
      <c r="H14" s="7"/>
      <c r="I14" s="7"/>
      <c r="J14" s="54"/>
    </row>
    <row r="15" spans="1:17" ht="63" customHeight="1" x14ac:dyDescent="0.2">
      <c r="A15" s="568"/>
      <c r="B15" s="569"/>
      <c r="C15" s="569"/>
      <c r="D15" s="569"/>
      <c r="E15" s="569"/>
      <c r="F15" s="569"/>
      <c r="G15" s="569"/>
      <c r="H15" s="569"/>
      <c r="I15" s="570"/>
      <c r="J15" s="238" t="str">
        <f>"500 merkkiä ("&amp;TEXT(LEN(N_HankkeenNimiEN),"0")&amp;" käytetty)"</f>
        <v>500 merkkiä (0 käytetty)</v>
      </c>
      <c r="L15" s="503" t="s">
        <v>80</v>
      </c>
      <c r="M15" s="503"/>
      <c r="N15" s="503"/>
      <c r="O15" s="503"/>
      <c r="P15" s="503"/>
      <c r="Q15" s="503"/>
    </row>
    <row r="16" spans="1:17" ht="21" customHeight="1" x14ac:dyDescent="0.2">
      <c r="A16" s="55" t="s">
        <v>57</v>
      </c>
      <c r="B16" s="7"/>
      <c r="C16" s="7"/>
      <c r="D16" s="10"/>
      <c r="E16" s="7"/>
      <c r="F16" s="7"/>
      <c r="G16" s="7"/>
      <c r="H16" s="7"/>
      <c r="I16" s="7"/>
      <c r="J16" s="54"/>
    </row>
    <row r="17" spans="1:10" ht="21" customHeight="1" x14ac:dyDescent="0.2">
      <c r="A17" s="559"/>
      <c r="B17" s="563"/>
      <c r="C17" s="563"/>
      <c r="D17" s="563"/>
      <c r="E17" s="563"/>
      <c r="F17" s="563"/>
      <c r="G17" s="563"/>
      <c r="H17" s="563"/>
      <c r="I17" s="564"/>
      <c r="J17" s="54"/>
    </row>
    <row r="18" spans="1:10" ht="21" customHeight="1" x14ac:dyDescent="0.2">
      <c r="A18" s="55" t="s">
        <v>58</v>
      </c>
      <c r="B18" s="7"/>
      <c r="C18" s="7"/>
      <c r="D18" s="10"/>
      <c r="E18" s="10" t="s">
        <v>59</v>
      </c>
      <c r="F18" s="7"/>
      <c r="G18" s="7"/>
      <c r="H18" s="7"/>
      <c r="I18" s="7"/>
      <c r="J18" s="54"/>
    </row>
    <row r="19" spans="1:10" ht="21" customHeight="1" x14ac:dyDescent="0.2">
      <c r="A19" s="571"/>
      <c r="B19" s="563"/>
      <c r="C19" s="564"/>
      <c r="D19" s="7"/>
      <c r="E19" s="571"/>
      <c r="F19" s="563"/>
      <c r="G19" s="564"/>
      <c r="H19" s="7"/>
      <c r="I19" s="7"/>
      <c r="J19" s="54"/>
    </row>
    <row r="20" spans="1:10" ht="21" customHeight="1" x14ac:dyDescent="0.2">
      <c r="A20" s="53"/>
      <c r="B20" s="7"/>
      <c r="C20" s="7"/>
      <c r="D20" s="7"/>
      <c r="E20" s="7"/>
      <c r="F20" s="7"/>
      <c r="G20" s="7"/>
      <c r="H20" s="7"/>
      <c r="I20" s="7"/>
      <c r="J20" s="54"/>
    </row>
    <row r="21" spans="1:10" ht="21" customHeight="1" x14ac:dyDescent="0.2">
      <c r="A21" s="55" t="s">
        <v>209</v>
      </c>
      <c r="B21" s="185"/>
      <c r="C21" s="185"/>
      <c r="D21" s="185"/>
      <c r="E21" s="185"/>
      <c r="F21" s="185"/>
      <c r="G21" s="185"/>
      <c r="H21" s="185"/>
      <c r="I21" s="185"/>
      <c r="J21" s="186"/>
    </row>
    <row r="22" spans="1:10" x14ac:dyDescent="0.2">
      <c r="A22" s="55" t="s">
        <v>210</v>
      </c>
      <c r="B22" s="10"/>
      <c r="C22" s="185"/>
      <c r="D22" s="10" t="s">
        <v>211</v>
      </c>
      <c r="E22" s="185"/>
      <c r="F22" s="185"/>
      <c r="G22" s="185"/>
      <c r="H22" s="185"/>
      <c r="I22" s="185"/>
      <c r="J22" s="186"/>
    </row>
    <row r="23" spans="1:10" x14ac:dyDescent="0.2">
      <c r="A23" s="184"/>
      <c r="B23" s="185"/>
      <c r="C23" s="185"/>
      <c r="D23" s="185"/>
      <c r="E23" s="185"/>
      <c r="F23" s="185"/>
      <c r="G23" s="185"/>
      <c r="H23" s="185"/>
      <c r="I23" s="185"/>
      <c r="J23" s="186"/>
    </row>
    <row r="24" spans="1:10" ht="21" customHeight="1" x14ac:dyDescent="0.2">
      <c r="A24" s="55" t="s">
        <v>60</v>
      </c>
      <c r="B24" s="7"/>
      <c r="C24" s="7"/>
      <c r="D24" s="7"/>
      <c r="E24" s="7"/>
      <c r="F24" s="7"/>
      <c r="G24" s="7"/>
      <c r="H24" s="7"/>
      <c r="I24" s="7"/>
      <c r="J24" s="54"/>
    </row>
    <row r="25" spans="1:10" ht="59.25" customHeight="1" x14ac:dyDescent="0.2">
      <c r="A25" s="532"/>
      <c r="B25" s="515"/>
      <c r="C25" s="515"/>
      <c r="D25" s="515"/>
      <c r="E25" s="515"/>
      <c r="F25" s="515"/>
      <c r="G25" s="515"/>
      <c r="H25" s="515"/>
      <c r="I25" s="516"/>
      <c r="J25" s="238" t="str">
        <f>"500 merkkiä ("&amp;TEXT(LEN(A25),"0")&amp;" käytetty)"</f>
        <v>500 merkkiä (0 käytetty)</v>
      </c>
    </row>
    <row r="26" spans="1:10" x14ac:dyDescent="0.2">
      <c r="A26" s="53"/>
      <c r="B26" s="7"/>
      <c r="C26" s="7"/>
      <c r="D26" s="7"/>
      <c r="E26" s="7"/>
      <c r="F26" s="7"/>
      <c r="G26" s="7"/>
      <c r="H26" s="7"/>
      <c r="I26" s="7"/>
      <c r="J26" s="54"/>
    </row>
    <row r="27" spans="1:10" ht="21" customHeight="1" x14ac:dyDescent="0.2">
      <c r="A27" s="55" t="s">
        <v>61</v>
      </c>
      <c r="B27" s="7"/>
      <c r="C27" s="7"/>
      <c r="D27" s="7"/>
      <c r="E27" s="7"/>
      <c r="F27" s="7"/>
      <c r="G27" s="7"/>
      <c r="H27" s="7"/>
      <c r="I27" s="7"/>
      <c r="J27" s="54"/>
    </row>
    <row r="28" spans="1:10" x14ac:dyDescent="0.2">
      <c r="A28" s="55" t="s">
        <v>7</v>
      </c>
      <c r="B28" s="10"/>
      <c r="C28" s="7"/>
      <c r="D28" s="10" t="s">
        <v>8</v>
      </c>
      <c r="E28" s="7"/>
      <c r="F28" s="7"/>
      <c r="G28" s="7"/>
      <c r="H28" s="7"/>
      <c r="I28" s="7"/>
      <c r="J28" s="54"/>
    </row>
    <row r="29" spans="1:10" ht="21" customHeight="1" x14ac:dyDescent="0.2">
      <c r="A29" s="101" t="s">
        <v>72</v>
      </c>
      <c r="B29" s="15"/>
      <c r="C29" s="15"/>
      <c r="D29" s="15"/>
      <c r="E29" s="15"/>
      <c r="F29" s="15"/>
      <c r="G29" s="15"/>
      <c r="H29" s="15"/>
      <c r="I29" s="15"/>
      <c r="J29" s="62"/>
    </row>
    <row r="30" spans="1:10" ht="179.25" customHeight="1" x14ac:dyDescent="0.2">
      <c r="A30" s="532"/>
      <c r="B30" s="545"/>
      <c r="C30" s="545"/>
      <c r="D30" s="545"/>
      <c r="E30" s="545"/>
      <c r="F30" s="545"/>
      <c r="G30" s="545"/>
      <c r="H30" s="545"/>
      <c r="I30" s="546"/>
      <c r="J30" s="239" t="str">
        <f>"1500 merkkiä ("&amp;TEXT(LEN(A30),"0")&amp;" käytetty)"</f>
        <v>1500 merkkiä (0 käytetty)</v>
      </c>
    </row>
    <row r="31" spans="1:10" x14ac:dyDescent="0.2">
      <c r="A31" s="80"/>
      <c r="B31" s="20"/>
      <c r="C31" s="20"/>
      <c r="D31" s="20"/>
      <c r="E31" s="20"/>
      <c r="F31" s="20"/>
      <c r="G31" s="20"/>
      <c r="H31" s="20"/>
      <c r="I31" s="20"/>
      <c r="J31" s="65"/>
    </row>
    <row r="32" spans="1:10" x14ac:dyDescent="0.2">
      <c r="A32" s="53"/>
      <c r="B32" s="7"/>
      <c r="C32" s="7"/>
      <c r="D32" s="7"/>
      <c r="E32" s="7"/>
      <c r="F32" s="7"/>
      <c r="G32" s="7"/>
      <c r="H32" s="7"/>
      <c r="I32" s="7"/>
      <c r="J32" s="54"/>
    </row>
    <row r="33" spans="1:19" x14ac:dyDescent="0.2">
      <c r="A33" s="55" t="s">
        <v>62</v>
      </c>
      <c r="B33" s="7"/>
      <c r="C33" s="7"/>
      <c r="D33" s="7"/>
      <c r="E33" s="7"/>
      <c r="F33" s="7"/>
      <c r="G33" s="7"/>
      <c r="H33" s="7"/>
      <c r="I33" s="7"/>
      <c r="J33" s="54"/>
    </row>
    <row r="34" spans="1:19" ht="318" customHeight="1" x14ac:dyDescent="0.2">
      <c r="A34" s="532"/>
      <c r="B34" s="515"/>
      <c r="C34" s="515"/>
      <c r="D34" s="515"/>
      <c r="E34" s="515"/>
      <c r="F34" s="515"/>
      <c r="G34" s="515"/>
      <c r="H34" s="515"/>
      <c r="I34" s="516"/>
      <c r="J34" s="238" t="str">
        <f>"3000 merkkiä ("&amp;TEXT(LEN(A34),"0")&amp;" käytetty)"</f>
        <v>3000 merkkiä (0 käytetty)</v>
      </c>
      <c r="L34" s="503" t="s">
        <v>81</v>
      </c>
      <c r="M34" s="503"/>
      <c r="N34" s="503"/>
      <c r="O34" s="503"/>
      <c r="P34" s="503"/>
      <c r="Q34" s="503"/>
      <c r="R34" s="503"/>
      <c r="S34" s="503"/>
    </row>
    <row r="35" spans="1:19" x14ac:dyDescent="0.2">
      <c r="A35" s="53"/>
      <c r="B35" s="7"/>
      <c r="C35" s="7"/>
      <c r="D35" s="7"/>
      <c r="E35" s="7"/>
      <c r="F35" s="7"/>
      <c r="G35" s="7"/>
      <c r="H35" s="7"/>
      <c r="I35" s="7"/>
      <c r="J35" s="54"/>
    </row>
    <row r="36" spans="1:19" x14ac:dyDescent="0.2">
      <c r="A36" s="55" t="s">
        <v>63</v>
      </c>
      <c r="B36" s="7"/>
      <c r="C36" s="7"/>
      <c r="D36" s="7"/>
      <c r="E36" s="7"/>
      <c r="F36" s="7"/>
      <c r="G36" s="7"/>
      <c r="H36" s="7"/>
      <c r="I36" s="7"/>
      <c r="J36" s="54"/>
    </row>
    <row r="37" spans="1:19" ht="30" customHeight="1" x14ac:dyDescent="0.2">
      <c r="A37" s="520"/>
      <c r="B37" s="565"/>
      <c r="C37" s="565"/>
      <c r="D37" s="565"/>
      <c r="E37" s="565"/>
      <c r="F37" s="565"/>
      <c r="G37" s="565"/>
      <c r="H37" s="565"/>
      <c r="I37" s="565"/>
      <c r="J37" s="238" t="str">
        <f>"250 merkkiä ("&amp;TEXT(LEN(A37),"0")&amp;" käytetty)"</f>
        <v>250 merkkiä (0 käytetty)</v>
      </c>
      <c r="L37" s="503" t="s">
        <v>305</v>
      </c>
      <c r="M37" s="503"/>
      <c r="N37" s="503"/>
      <c r="O37" s="503"/>
      <c r="P37" s="503"/>
      <c r="Q37" s="503"/>
      <c r="R37" s="503"/>
      <c r="S37" s="503"/>
    </row>
    <row r="38" spans="1:19" x14ac:dyDescent="0.2">
      <c r="A38" s="55"/>
      <c r="B38" s="10"/>
      <c r="C38" s="7"/>
      <c r="D38" s="9"/>
      <c r="E38" s="7"/>
      <c r="F38" s="7"/>
      <c r="G38" s="7"/>
      <c r="H38" s="7"/>
      <c r="I38" s="7"/>
      <c r="J38" s="234"/>
    </row>
    <row r="39" spans="1:19" x14ac:dyDescent="0.2">
      <c r="A39" s="55" t="s">
        <v>308</v>
      </c>
      <c r="B39" s="10"/>
      <c r="C39" s="7"/>
      <c r="D39" s="9"/>
      <c r="E39" s="7"/>
      <c r="F39" s="7"/>
      <c r="G39" s="7"/>
      <c r="H39" s="7"/>
      <c r="I39" s="7"/>
      <c r="J39" s="234"/>
    </row>
    <row r="40" spans="1:19" ht="120" customHeight="1" x14ac:dyDescent="0.2">
      <c r="A40" s="559"/>
      <c r="B40" s="563"/>
      <c r="C40" s="563"/>
      <c r="D40" s="563"/>
      <c r="E40" s="563"/>
      <c r="F40" s="563"/>
      <c r="G40" s="563"/>
      <c r="H40" s="563"/>
      <c r="I40" s="564"/>
      <c r="J40" s="238" t="str">
        <f>"1000 merkkiä ("&amp;TEXT(LEN(A40),"0")&amp;" käytetty)"</f>
        <v>1000 merkkiä (0 käytetty)</v>
      </c>
      <c r="L40" s="503" t="s">
        <v>82</v>
      </c>
      <c r="M40" s="503"/>
      <c r="N40" s="503"/>
      <c r="O40" s="503"/>
      <c r="P40" s="503"/>
      <c r="Q40" s="503"/>
      <c r="R40" s="503"/>
      <c r="S40" s="503"/>
    </row>
    <row r="41" spans="1:19" x14ac:dyDescent="0.2">
      <c r="A41" s="55"/>
      <c r="B41" s="10"/>
      <c r="C41" s="7"/>
      <c r="D41" s="9"/>
      <c r="E41" s="7"/>
      <c r="F41" s="7"/>
      <c r="G41" s="7"/>
      <c r="H41" s="7"/>
      <c r="I41" s="7"/>
      <c r="J41" s="54"/>
    </row>
    <row r="42" spans="1:19" ht="25.15" customHeight="1" x14ac:dyDescent="0.2">
      <c r="A42" s="102"/>
      <c r="B42" s="98"/>
      <c r="C42" s="12"/>
      <c r="D42" s="99"/>
      <c r="E42" s="12"/>
      <c r="F42" s="12"/>
      <c r="G42" s="12"/>
      <c r="H42" s="12"/>
      <c r="I42" s="12"/>
      <c r="J42" s="57"/>
      <c r="L42" s="581"/>
      <c r="M42" s="581"/>
      <c r="N42" s="581"/>
      <c r="O42" s="581"/>
      <c r="P42" s="581"/>
      <c r="Q42" s="581"/>
      <c r="R42" s="581"/>
      <c r="S42" s="581"/>
    </row>
    <row r="43" spans="1:19" ht="21" customHeight="1" x14ac:dyDescent="0.2">
      <c r="A43" s="96" t="s">
        <v>64</v>
      </c>
      <c r="B43" s="95"/>
      <c r="C43" s="11"/>
      <c r="D43" s="89"/>
      <c r="E43" s="11"/>
      <c r="F43" s="11"/>
      <c r="G43" s="11"/>
      <c r="H43" s="11"/>
      <c r="I43" s="11"/>
      <c r="J43" s="97"/>
    </row>
    <row r="44" spans="1:19" ht="21" customHeight="1" x14ac:dyDescent="0.2">
      <c r="A44" s="85" t="s">
        <v>65</v>
      </c>
      <c r="B44" s="31"/>
      <c r="C44" s="31"/>
      <c r="D44" s="100"/>
      <c r="E44" s="31"/>
      <c r="F44" s="31"/>
      <c r="G44" s="100"/>
      <c r="H44" s="31"/>
      <c r="I44" s="31"/>
      <c r="J44" s="84"/>
      <c r="L44" s="503" t="s">
        <v>545</v>
      </c>
      <c r="M44" s="503"/>
      <c r="N44" s="503"/>
      <c r="O44" s="503"/>
      <c r="P44" s="503"/>
      <c r="Q44" s="503"/>
      <c r="R44" s="503"/>
      <c r="S44" s="503"/>
    </row>
    <row r="45" spans="1:19" ht="72" customHeight="1" x14ac:dyDescent="0.2">
      <c r="A45" s="559"/>
      <c r="B45" s="560"/>
      <c r="C45" s="560"/>
      <c r="D45" s="560"/>
      <c r="E45" s="560"/>
      <c r="F45" s="560"/>
      <c r="G45" s="560"/>
      <c r="H45" s="560"/>
      <c r="I45" s="561"/>
      <c r="J45" s="238" t="str">
        <f>"500 merkkiä ("&amp;TEXT(LEN(A45),"0")&amp;" käytetty)"</f>
        <v>500 merkkiä (0 käytetty)</v>
      </c>
      <c r="L45" s="503"/>
      <c r="M45" s="503"/>
      <c r="N45" s="503"/>
      <c r="O45" s="503"/>
      <c r="P45" s="503"/>
      <c r="Q45" s="503"/>
      <c r="R45" s="503"/>
      <c r="S45" s="503"/>
    </row>
    <row r="46" spans="1:19" ht="21" customHeight="1" x14ac:dyDescent="0.2">
      <c r="A46" s="101" t="str">
        <f>A44 &amp; " - Toiminto 1"</f>
        <v>Tavoite 1 - Toiminto 1</v>
      </c>
      <c r="B46" s="15"/>
      <c r="C46" s="15"/>
      <c r="D46" s="18"/>
      <c r="E46" s="15"/>
      <c r="F46" s="15"/>
      <c r="G46" s="18"/>
      <c r="H46" s="15"/>
      <c r="I46" s="15"/>
      <c r="J46" s="62"/>
    </row>
    <row r="47" spans="1:19" ht="79.5" customHeight="1" x14ac:dyDescent="0.2">
      <c r="A47" s="559" t="s">
        <v>544</v>
      </c>
      <c r="B47" s="560"/>
      <c r="C47" s="560"/>
      <c r="D47" s="560"/>
      <c r="E47" s="560"/>
      <c r="F47" s="560"/>
      <c r="G47" s="560"/>
      <c r="H47" s="560"/>
      <c r="I47" s="561"/>
      <c r="J47" s="238" t="str">
        <f>"500 merkkiä ("&amp;TEXT(LEN(A47),"0")&amp;" käytetty)"</f>
        <v>500 merkkiä (10 käytetty)</v>
      </c>
    </row>
    <row r="48" spans="1:19" ht="21" customHeight="1" x14ac:dyDescent="0.2">
      <c r="A48" s="101" t="str">
        <f>A44 &amp; " - Toiminto 1 - Kuvaus"</f>
        <v>Tavoite 1 - Toiminto 1 - Kuvaus</v>
      </c>
      <c r="B48" s="15"/>
      <c r="C48" s="15"/>
      <c r="D48" s="18"/>
      <c r="E48" s="15"/>
      <c r="F48" s="15"/>
      <c r="G48" s="18"/>
      <c r="H48" s="15"/>
      <c r="I48" s="15"/>
      <c r="J48" s="62"/>
    </row>
    <row r="49" spans="1:10" ht="199.5" customHeight="1" x14ac:dyDescent="0.2">
      <c r="A49" s="559"/>
      <c r="B49" s="560"/>
      <c r="C49" s="560"/>
      <c r="D49" s="560"/>
      <c r="E49" s="560"/>
      <c r="F49" s="560"/>
      <c r="G49" s="560"/>
      <c r="H49" s="560"/>
      <c r="I49" s="561"/>
      <c r="J49" s="238" t="str">
        <f>"1500 merkkiä ("&amp;TEXT(LEN(A49),"0")&amp;" käytetty)"</f>
        <v>1500 merkkiä (0 käytetty)</v>
      </c>
    </row>
    <row r="50" spans="1:10" ht="21" customHeight="1" x14ac:dyDescent="0.2">
      <c r="A50" s="101" t="str">
        <f>A44 &amp; " - Toiminto 1 - Tulostavoite"</f>
        <v>Tavoite 1 - Toiminto 1 - Tulostavoite</v>
      </c>
      <c r="B50" s="15"/>
      <c r="C50" s="15"/>
      <c r="D50" s="18"/>
      <c r="E50" s="15"/>
      <c r="F50" s="15"/>
      <c r="G50" s="18"/>
      <c r="H50" s="15"/>
      <c r="I50" s="15"/>
      <c r="J50" s="62"/>
    </row>
    <row r="51" spans="1:10" ht="83.25" customHeight="1" x14ac:dyDescent="0.2">
      <c r="A51" s="559" t="s">
        <v>550</v>
      </c>
      <c r="B51" s="560"/>
      <c r="C51" s="560"/>
      <c r="D51" s="560"/>
      <c r="E51" s="560"/>
      <c r="F51" s="560"/>
      <c r="G51" s="560"/>
      <c r="H51" s="560"/>
      <c r="I51" s="561"/>
      <c r="J51" s="238" t="str">
        <f>"500 merkkiä ("&amp;TEXT(LEN(A51),"0")&amp;" käytetty)"</f>
        <v>500 merkkiä (14 käytetty)</v>
      </c>
    </row>
    <row r="52" spans="1:10" ht="21" customHeight="1" x14ac:dyDescent="0.2">
      <c r="A52" s="101" t="str">
        <f>A44 &amp; " - Toiminto 2"</f>
        <v>Tavoite 1 - Toiminto 2</v>
      </c>
      <c r="B52" s="15"/>
      <c r="C52" s="15"/>
      <c r="D52" s="18"/>
      <c r="E52" s="15"/>
      <c r="F52" s="15"/>
      <c r="G52" s="18"/>
      <c r="H52" s="15"/>
      <c r="I52" s="15"/>
      <c r="J52" s="62"/>
    </row>
    <row r="53" spans="1:10" ht="79.5" customHeight="1" x14ac:dyDescent="0.2">
      <c r="A53" s="559"/>
      <c r="B53" s="560"/>
      <c r="C53" s="560"/>
      <c r="D53" s="560"/>
      <c r="E53" s="560"/>
      <c r="F53" s="560"/>
      <c r="G53" s="560"/>
      <c r="H53" s="560"/>
      <c r="I53" s="561"/>
      <c r="J53" s="238" t="str">
        <f>"500 merkkiä ("&amp;TEXT(LEN(A53),"0")&amp;" käytetty)"</f>
        <v>500 merkkiä (0 käytetty)</v>
      </c>
    </row>
    <row r="54" spans="1:10" ht="21" customHeight="1" x14ac:dyDescent="0.2">
      <c r="A54" s="101" t="str">
        <f>A44 &amp; " - Toiminto 2 - Kuvaus"</f>
        <v>Tavoite 1 - Toiminto 2 - Kuvaus</v>
      </c>
      <c r="B54" s="15"/>
      <c r="C54" s="15"/>
      <c r="D54" s="18"/>
      <c r="E54" s="15"/>
      <c r="F54" s="15"/>
      <c r="G54" s="18"/>
      <c r="H54" s="15"/>
      <c r="I54" s="15"/>
      <c r="J54" s="62"/>
    </row>
    <row r="55" spans="1:10" ht="199.5" customHeight="1" x14ac:dyDescent="0.2">
      <c r="A55" s="559"/>
      <c r="B55" s="560"/>
      <c r="C55" s="560"/>
      <c r="D55" s="560"/>
      <c r="E55" s="560"/>
      <c r="F55" s="560"/>
      <c r="G55" s="560"/>
      <c r="H55" s="560"/>
      <c r="I55" s="561"/>
      <c r="J55" s="238" t="str">
        <f>"1500 merkkiä ("&amp;TEXT(LEN(A55),"0")&amp;" käytetty)"</f>
        <v>1500 merkkiä (0 käytetty)</v>
      </c>
    </row>
    <row r="56" spans="1:10" ht="21" customHeight="1" x14ac:dyDescent="0.2">
      <c r="A56" s="101" t="str">
        <f>A44 &amp; " - Toiminto 2 - Tulostavoite"</f>
        <v>Tavoite 1 - Toiminto 2 - Tulostavoite</v>
      </c>
      <c r="B56" s="15"/>
      <c r="C56" s="15"/>
      <c r="D56" s="18"/>
      <c r="E56" s="15"/>
      <c r="F56" s="15"/>
      <c r="G56" s="18"/>
      <c r="H56" s="15"/>
      <c r="I56" s="15"/>
      <c r="J56" s="62"/>
    </row>
    <row r="57" spans="1:10" ht="83.25" customHeight="1" x14ac:dyDescent="0.2">
      <c r="A57" s="562"/>
      <c r="B57" s="560"/>
      <c r="C57" s="560"/>
      <c r="D57" s="560"/>
      <c r="E57" s="560"/>
      <c r="F57" s="560"/>
      <c r="G57" s="560"/>
      <c r="H57" s="560"/>
      <c r="I57" s="561"/>
      <c r="J57" s="238" t="str">
        <f>"500 merkkiä ("&amp;TEXT(LEN(A57),"0")&amp;" käytetty)"</f>
        <v>500 merkkiä (0 käytetty)</v>
      </c>
    </row>
    <row r="58" spans="1:10" ht="21" customHeight="1" x14ac:dyDescent="0.2">
      <c r="A58" s="101" t="s">
        <v>324</v>
      </c>
      <c r="B58" s="15"/>
      <c r="C58" s="15"/>
      <c r="D58" s="18"/>
      <c r="E58" s="15"/>
      <c r="F58" s="15"/>
      <c r="G58" s="18"/>
      <c r="H58" s="15"/>
      <c r="I58" s="15"/>
      <c r="J58" s="62"/>
    </row>
    <row r="59" spans="1:10" ht="79.5" customHeight="1" x14ac:dyDescent="0.2">
      <c r="A59" s="559"/>
      <c r="B59" s="560"/>
      <c r="C59" s="560"/>
      <c r="D59" s="560"/>
      <c r="E59" s="560"/>
      <c r="F59" s="560"/>
      <c r="G59" s="560"/>
      <c r="H59" s="560"/>
      <c r="I59" s="561"/>
      <c r="J59" s="238" t="str">
        <f>"500 merkkiä ("&amp;TEXT(LEN(A59),"0")&amp;" käytetty)"</f>
        <v>500 merkkiä (0 käytetty)</v>
      </c>
    </row>
    <row r="60" spans="1:10" ht="21" customHeight="1" x14ac:dyDescent="0.2">
      <c r="A60" s="101" t="str">
        <f>A44 &amp; " - Toiminto 3 - Kuvaus"</f>
        <v>Tavoite 1 - Toiminto 3 - Kuvaus</v>
      </c>
      <c r="B60" s="15"/>
      <c r="C60" s="15"/>
      <c r="D60" s="18"/>
      <c r="E60" s="15"/>
      <c r="F60" s="15"/>
      <c r="G60" s="18"/>
      <c r="H60" s="15"/>
      <c r="I60" s="15"/>
      <c r="J60" s="62"/>
    </row>
    <row r="61" spans="1:10" ht="199.5" customHeight="1" x14ac:dyDescent="0.2">
      <c r="A61" s="559"/>
      <c r="B61" s="560"/>
      <c r="C61" s="560"/>
      <c r="D61" s="560"/>
      <c r="E61" s="560"/>
      <c r="F61" s="560"/>
      <c r="G61" s="560"/>
      <c r="H61" s="560"/>
      <c r="I61" s="561"/>
      <c r="J61" s="238" t="str">
        <f>"1500 merkkiä ("&amp;TEXT(LEN(A61),"0")&amp;" käytetty)"</f>
        <v>1500 merkkiä (0 käytetty)</v>
      </c>
    </row>
    <row r="62" spans="1:10" ht="21" customHeight="1" x14ac:dyDescent="0.2">
      <c r="A62" s="101" t="str">
        <f>A44 &amp; " - Toiminto 3 - Tulostavoite"</f>
        <v>Tavoite 1 - Toiminto 3 - Tulostavoite</v>
      </c>
      <c r="B62" s="15"/>
      <c r="C62" s="15"/>
      <c r="D62" s="18"/>
      <c r="E62" s="15"/>
      <c r="F62" s="15"/>
      <c r="G62" s="18"/>
      <c r="H62" s="15"/>
      <c r="I62" s="15"/>
      <c r="J62" s="62"/>
    </row>
    <row r="63" spans="1:10" ht="83.25" customHeight="1" x14ac:dyDescent="0.2">
      <c r="A63" s="562"/>
      <c r="B63" s="560"/>
      <c r="C63" s="560"/>
      <c r="D63" s="560"/>
      <c r="E63" s="560"/>
      <c r="F63" s="560"/>
      <c r="G63" s="560"/>
      <c r="H63" s="560"/>
      <c r="I63" s="561"/>
      <c r="J63" s="238" t="str">
        <f>"500 merkkiä ("&amp;TEXT(LEN(A63),"0")&amp;" käytetty)"</f>
        <v>500 merkkiä (0 käytetty)</v>
      </c>
    </row>
    <row r="64" spans="1:10" s="1" customFormat="1" ht="15" customHeight="1" x14ac:dyDescent="0.2">
      <c r="A64" s="101"/>
      <c r="B64" s="15"/>
      <c r="C64" s="15"/>
      <c r="D64" s="18"/>
      <c r="E64" s="15"/>
      <c r="F64" s="15"/>
      <c r="G64" s="18"/>
      <c r="H64" s="15"/>
      <c r="I64" s="15"/>
      <c r="J64" s="62"/>
    </row>
    <row r="65" spans="1:10" s="1" customFormat="1" ht="21" customHeight="1" x14ac:dyDescent="0.2">
      <c r="A65" s="101" t="s">
        <v>66</v>
      </c>
      <c r="B65" s="15"/>
      <c r="C65" s="15"/>
      <c r="D65" s="18"/>
      <c r="E65" s="15"/>
      <c r="F65" s="15"/>
      <c r="G65" s="18"/>
      <c r="H65" s="15"/>
      <c r="I65" s="15"/>
      <c r="J65" s="62"/>
    </row>
    <row r="66" spans="1:10" ht="72" customHeight="1" x14ac:dyDescent="0.2">
      <c r="A66" s="559"/>
      <c r="B66" s="560"/>
      <c r="C66" s="560"/>
      <c r="D66" s="560"/>
      <c r="E66" s="560"/>
      <c r="F66" s="560"/>
      <c r="G66" s="560"/>
      <c r="H66" s="560"/>
      <c r="I66" s="561"/>
      <c r="J66" s="238" t="str">
        <f>"500 merkkiä ("&amp;TEXT(LEN(A66),"0")&amp;" käytetty)"</f>
        <v>500 merkkiä (0 käytetty)</v>
      </c>
    </row>
    <row r="67" spans="1:10" ht="21" customHeight="1" x14ac:dyDescent="0.2">
      <c r="A67" s="101" t="str">
        <f>A65 &amp; " - Toiminto 1"</f>
        <v>Tavoite 2 - Toiminto 1</v>
      </c>
      <c r="B67" s="15"/>
      <c r="C67" s="15"/>
      <c r="D67" s="18"/>
      <c r="E67" s="15"/>
      <c r="F67" s="15"/>
      <c r="G67" s="18"/>
      <c r="H67" s="15"/>
      <c r="I67" s="15"/>
      <c r="J67" s="62"/>
    </row>
    <row r="68" spans="1:10" ht="79.5" customHeight="1" x14ac:dyDescent="0.2">
      <c r="A68" s="559"/>
      <c r="B68" s="560"/>
      <c r="C68" s="560"/>
      <c r="D68" s="560"/>
      <c r="E68" s="560"/>
      <c r="F68" s="560"/>
      <c r="G68" s="560"/>
      <c r="H68" s="560"/>
      <c r="I68" s="561"/>
      <c r="J68" s="238" t="str">
        <f>"500 merkkiä ("&amp;TEXT(LEN(A68),"0")&amp;" käytetty)"</f>
        <v>500 merkkiä (0 käytetty)</v>
      </c>
    </row>
    <row r="69" spans="1:10" ht="21" customHeight="1" x14ac:dyDescent="0.2">
      <c r="A69" s="101" t="str">
        <f>A65 &amp; " - Toiminto 1 - Kuvaus"</f>
        <v>Tavoite 2 - Toiminto 1 - Kuvaus</v>
      </c>
      <c r="B69" s="15"/>
      <c r="C69" s="15"/>
      <c r="D69" s="18"/>
      <c r="E69" s="15"/>
      <c r="F69" s="15"/>
      <c r="G69" s="18"/>
      <c r="H69" s="15"/>
      <c r="I69" s="15"/>
      <c r="J69" s="62"/>
    </row>
    <row r="70" spans="1:10" ht="199.5" customHeight="1" x14ac:dyDescent="0.2">
      <c r="A70" s="559"/>
      <c r="B70" s="560"/>
      <c r="C70" s="560"/>
      <c r="D70" s="560"/>
      <c r="E70" s="560"/>
      <c r="F70" s="560"/>
      <c r="G70" s="560"/>
      <c r="H70" s="560"/>
      <c r="I70" s="561"/>
      <c r="J70" s="238" t="str">
        <f>"1500 merkkiä ("&amp;TEXT(LEN(A70),"0")&amp;" käytetty)"</f>
        <v>1500 merkkiä (0 käytetty)</v>
      </c>
    </row>
    <row r="71" spans="1:10" ht="21" customHeight="1" x14ac:dyDescent="0.2">
      <c r="A71" s="101" t="str">
        <f>A65 &amp; " - Toiminto 1 - Tulostavoite"</f>
        <v>Tavoite 2 - Toiminto 1 - Tulostavoite</v>
      </c>
      <c r="B71" s="15"/>
      <c r="C71" s="15"/>
      <c r="D71" s="18"/>
      <c r="E71" s="15"/>
      <c r="F71" s="15"/>
      <c r="G71" s="18"/>
      <c r="H71" s="15"/>
      <c r="I71" s="15"/>
      <c r="J71" s="62"/>
    </row>
    <row r="72" spans="1:10" ht="83.25" customHeight="1" x14ac:dyDescent="0.2">
      <c r="A72" s="566"/>
      <c r="B72" s="567"/>
      <c r="C72" s="567"/>
      <c r="D72" s="567"/>
      <c r="E72" s="567"/>
      <c r="F72" s="567"/>
      <c r="G72" s="567"/>
      <c r="H72" s="567"/>
      <c r="I72" s="567"/>
      <c r="J72" s="238" t="str">
        <f>"500 merkkiä ("&amp;TEXT(LEN(A72),"0")&amp;" käytetty)"</f>
        <v>500 merkkiä (0 käytetty)</v>
      </c>
    </row>
    <row r="73" spans="1:10" ht="21" customHeight="1" x14ac:dyDescent="0.2">
      <c r="A73" s="101" t="str">
        <f>A65 &amp; " - Toiminto 2"</f>
        <v>Tavoite 2 - Toiminto 2</v>
      </c>
      <c r="B73" s="15"/>
      <c r="C73" s="15"/>
      <c r="D73" s="18"/>
      <c r="E73" s="15"/>
      <c r="F73" s="15"/>
      <c r="G73" s="18"/>
      <c r="H73" s="15"/>
      <c r="I73" s="15"/>
      <c r="J73" s="62"/>
    </row>
    <row r="74" spans="1:10" ht="79.5" customHeight="1" x14ac:dyDescent="0.2">
      <c r="A74" s="559"/>
      <c r="B74" s="560"/>
      <c r="C74" s="560"/>
      <c r="D74" s="560"/>
      <c r="E74" s="560"/>
      <c r="F74" s="560"/>
      <c r="G74" s="560"/>
      <c r="H74" s="560"/>
      <c r="I74" s="561"/>
      <c r="J74" s="238" t="str">
        <f>"500 merkkiä ("&amp;TEXT(LEN(A74),"0")&amp;" käytetty)"</f>
        <v>500 merkkiä (0 käytetty)</v>
      </c>
    </row>
    <row r="75" spans="1:10" ht="21" customHeight="1" x14ac:dyDescent="0.2">
      <c r="A75" s="101" t="str">
        <f>A65 &amp; " - Toiminto 2 - Kuvaus"</f>
        <v>Tavoite 2 - Toiminto 2 - Kuvaus</v>
      </c>
      <c r="B75" s="15"/>
      <c r="C75" s="15"/>
      <c r="D75" s="18"/>
      <c r="E75" s="15"/>
      <c r="F75" s="15"/>
      <c r="G75" s="18"/>
      <c r="H75" s="15"/>
      <c r="I75" s="15"/>
      <c r="J75" s="62"/>
    </row>
    <row r="76" spans="1:10" ht="199.5" customHeight="1" x14ac:dyDescent="0.2">
      <c r="A76" s="559"/>
      <c r="B76" s="560"/>
      <c r="C76" s="560"/>
      <c r="D76" s="560"/>
      <c r="E76" s="560"/>
      <c r="F76" s="560"/>
      <c r="G76" s="560"/>
      <c r="H76" s="560"/>
      <c r="I76" s="561"/>
      <c r="J76" s="238" t="str">
        <f>"1500 merkkiä ("&amp;TEXT(LEN(A76),"0")&amp;" käytetty)"</f>
        <v>1500 merkkiä (0 käytetty)</v>
      </c>
    </row>
    <row r="77" spans="1:10" ht="21" customHeight="1" x14ac:dyDescent="0.2">
      <c r="A77" s="101" t="str">
        <f>A65 &amp; " - Toiminto 2 - Tulostavoite"</f>
        <v>Tavoite 2 - Toiminto 2 - Tulostavoite</v>
      </c>
      <c r="B77" s="15"/>
      <c r="C77" s="15"/>
      <c r="D77" s="18"/>
      <c r="E77" s="15"/>
      <c r="F77" s="15"/>
      <c r="G77" s="18"/>
      <c r="H77" s="15"/>
      <c r="I77" s="15"/>
      <c r="J77" s="62"/>
    </row>
    <row r="78" spans="1:10" ht="83.25" customHeight="1" x14ac:dyDescent="0.2">
      <c r="A78" s="562"/>
      <c r="B78" s="560"/>
      <c r="C78" s="560"/>
      <c r="D78" s="560"/>
      <c r="E78" s="560"/>
      <c r="F78" s="560"/>
      <c r="G78" s="560"/>
      <c r="H78" s="560"/>
      <c r="I78" s="561"/>
      <c r="J78" s="238" t="str">
        <f>"500 merkkiä ("&amp;TEXT(LEN(A78),"0")&amp;" käytetty)"</f>
        <v>500 merkkiä (0 käytetty)</v>
      </c>
    </row>
    <row r="79" spans="1:10" ht="21" customHeight="1" x14ac:dyDescent="0.2">
      <c r="A79" s="101" t="str">
        <f>A65 &amp; " - Toiminto 3"</f>
        <v>Tavoite 2 - Toiminto 3</v>
      </c>
      <c r="B79" s="15"/>
      <c r="C79" s="15"/>
      <c r="D79" s="18"/>
      <c r="E79" s="15"/>
      <c r="F79" s="15"/>
      <c r="G79" s="18"/>
      <c r="H79" s="15"/>
      <c r="I79" s="15"/>
      <c r="J79" s="62"/>
    </row>
    <row r="80" spans="1:10" ht="79.5" customHeight="1" x14ac:dyDescent="0.2">
      <c r="A80" s="559"/>
      <c r="B80" s="560"/>
      <c r="C80" s="560"/>
      <c r="D80" s="560"/>
      <c r="E80" s="560"/>
      <c r="F80" s="560"/>
      <c r="G80" s="560"/>
      <c r="H80" s="560"/>
      <c r="I80" s="561"/>
      <c r="J80" s="238" t="str">
        <f>"500 merkkiä ("&amp;TEXT(LEN(A80),"0")&amp;" käytetty)"</f>
        <v>500 merkkiä (0 käytetty)</v>
      </c>
    </row>
    <row r="81" spans="1:10" ht="21" customHeight="1" x14ac:dyDescent="0.2">
      <c r="A81" s="101" t="str">
        <f>A65 &amp; " - Toiminto 3 - Kuvaus"</f>
        <v>Tavoite 2 - Toiminto 3 - Kuvaus</v>
      </c>
      <c r="B81" s="15"/>
      <c r="C81" s="15"/>
      <c r="D81" s="18"/>
      <c r="E81" s="15"/>
      <c r="F81" s="15"/>
      <c r="G81" s="18"/>
      <c r="H81" s="15"/>
      <c r="I81" s="15"/>
      <c r="J81" s="62"/>
    </row>
    <row r="82" spans="1:10" ht="199.5" customHeight="1" x14ac:dyDescent="0.2">
      <c r="A82" s="559"/>
      <c r="B82" s="560"/>
      <c r="C82" s="560"/>
      <c r="D82" s="560"/>
      <c r="E82" s="560"/>
      <c r="F82" s="560"/>
      <c r="G82" s="560"/>
      <c r="H82" s="560"/>
      <c r="I82" s="561"/>
      <c r="J82" s="238" t="str">
        <f>"1500 merkkiä ("&amp;TEXT(LEN(A82),"0")&amp;" käytetty)"</f>
        <v>1500 merkkiä (0 käytetty)</v>
      </c>
    </row>
    <row r="83" spans="1:10" ht="21" customHeight="1" x14ac:dyDescent="0.2">
      <c r="A83" s="101" t="str">
        <f>A65 &amp; " - Toiminto 3 - Tulostavoite"</f>
        <v>Tavoite 2 - Toiminto 3 - Tulostavoite</v>
      </c>
      <c r="B83" s="15"/>
      <c r="C83" s="15"/>
      <c r="D83" s="18"/>
      <c r="E83" s="15"/>
      <c r="F83" s="15"/>
      <c r="G83" s="18"/>
      <c r="H83" s="15"/>
      <c r="I83" s="15"/>
      <c r="J83" s="62"/>
    </row>
    <row r="84" spans="1:10" ht="83.25" customHeight="1" x14ac:dyDescent="0.2">
      <c r="A84" s="562"/>
      <c r="B84" s="560"/>
      <c r="C84" s="560"/>
      <c r="D84" s="560"/>
      <c r="E84" s="560"/>
      <c r="F84" s="560"/>
      <c r="G84" s="560"/>
      <c r="H84" s="560"/>
      <c r="I84" s="561"/>
      <c r="J84" s="238" t="str">
        <f>"500 merkkiä ("&amp;TEXT(LEN(A84),"0")&amp;" käytetty)"</f>
        <v>500 merkkiä (0 käytetty)</v>
      </c>
    </row>
    <row r="85" spans="1:10" ht="12.75" customHeight="1" x14ac:dyDescent="0.2">
      <c r="A85" s="101"/>
      <c r="B85" s="15"/>
      <c r="C85" s="15"/>
      <c r="D85" s="18"/>
      <c r="E85" s="15"/>
      <c r="F85" s="15"/>
      <c r="G85" s="18"/>
      <c r="H85" s="15"/>
      <c r="I85" s="15"/>
      <c r="J85" s="62"/>
    </row>
    <row r="86" spans="1:10" ht="21" customHeight="1" x14ac:dyDescent="0.2">
      <c r="A86" s="101" t="s">
        <v>67</v>
      </c>
      <c r="B86" s="15"/>
      <c r="C86" s="15"/>
      <c r="D86" s="18"/>
      <c r="E86" s="15"/>
      <c r="F86" s="15"/>
      <c r="G86" s="18"/>
      <c r="H86" s="15"/>
      <c r="I86" s="15"/>
      <c r="J86" s="62"/>
    </row>
    <row r="87" spans="1:10" ht="72" customHeight="1" x14ac:dyDescent="0.2">
      <c r="A87" s="559"/>
      <c r="B87" s="560"/>
      <c r="C87" s="560"/>
      <c r="D87" s="560"/>
      <c r="E87" s="560"/>
      <c r="F87" s="560"/>
      <c r="G87" s="560"/>
      <c r="H87" s="560"/>
      <c r="I87" s="561"/>
      <c r="J87" s="238" t="str">
        <f>"500 merkkiä ("&amp;TEXT(LEN(A87),"0")&amp;" käytetty)"</f>
        <v>500 merkkiä (0 käytetty)</v>
      </c>
    </row>
    <row r="88" spans="1:10" ht="21" customHeight="1" x14ac:dyDescent="0.2">
      <c r="A88" s="101" t="str">
        <f>A86 &amp; " - Toiminto 1"</f>
        <v>Tavoite 3 - Toiminto 1</v>
      </c>
      <c r="B88" s="15"/>
      <c r="C88" s="15"/>
      <c r="D88" s="18"/>
      <c r="E88" s="15"/>
      <c r="F88" s="15"/>
      <c r="G88" s="18"/>
      <c r="H88" s="15"/>
      <c r="I88" s="15"/>
      <c r="J88" s="62"/>
    </row>
    <row r="89" spans="1:10" ht="79.5" customHeight="1" x14ac:dyDescent="0.2">
      <c r="A89" s="559"/>
      <c r="B89" s="560"/>
      <c r="C89" s="560"/>
      <c r="D89" s="560"/>
      <c r="E89" s="560"/>
      <c r="F89" s="560"/>
      <c r="G89" s="560"/>
      <c r="H89" s="560"/>
      <c r="I89" s="561"/>
      <c r="J89" s="238" t="str">
        <f>"500 merkkiä ("&amp;TEXT(LEN(A89),"0")&amp;" käytetty)"</f>
        <v>500 merkkiä (0 käytetty)</v>
      </c>
    </row>
    <row r="90" spans="1:10" ht="21" customHeight="1" x14ac:dyDescent="0.2">
      <c r="A90" s="101" t="str">
        <f>A86 &amp; " - Toiminto 1 - Kuvaus"</f>
        <v>Tavoite 3 - Toiminto 1 - Kuvaus</v>
      </c>
      <c r="B90" s="15"/>
      <c r="C90" s="15"/>
      <c r="D90" s="18"/>
      <c r="E90" s="15"/>
      <c r="F90" s="15"/>
      <c r="G90" s="18"/>
      <c r="H90" s="15"/>
      <c r="I90" s="15"/>
      <c r="J90" s="62"/>
    </row>
    <row r="91" spans="1:10" ht="199.5" customHeight="1" x14ac:dyDescent="0.2">
      <c r="A91" s="559"/>
      <c r="B91" s="560"/>
      <c r="C91" s="560"/>
      <c r="D91" s="560"/>
      <c r="E91" s="560"/>
      <c r="F91" s="560"/>
      <c r="G91" s="560"/>
      <c r="H91" s="560"/>
      <c r="I91" s="561"/>
      <c r="J91" s="238" t="str">
        <f>"1500 merkkiä ("&amp;TEXT(LEN(A91),"0")&amp;" käytetty)"</f>
        <v>1500 merkkiä (0 käytetty)</v>
      </c>
    </row>
    <row r="92" spans="1:10" ht="21" customHeight="1" x14ac:dyDescent="0.2">
      <c r="A92" s="101" t="str">
        <f>A86 &amp; " - Toiminto 1 - Tulostavoite"</f>
        <v>Tavoite 3 - Toiminto 1 - Tulostavoite</v>
      </c>
      <c r="B92" s="15"/>
      <c r="C92" s="15"/>
      <c r="D92" s="18"/>
      <c r="E92" s="15"/>
      <c r="F92" s="15"/>
      <c r="G92" s="18"/>
      <c r="H92" s="15"/>
      <c r="I92" s="15"/>
      <c r="J92" s="62"/>
    </row>
    <row r="93" spans="1:10" ht="83.25" customHeight="1" x14ac:dyDescent="0.2">
      <c r="A93" s="562"/>
      <c r="B93" s="560"/>
      <c r="C93" s="560"/>
      <c r="D93" s="560"/>
      <c r="E93" s="560"/>
      <c r="F93" s="560"/>
      <c r="G93" s="560"/>
      <c r="H93" s="560"/>
      <c r="I93" s="561"/>
      <c r="J93" s="238" t="str">
        <f>"500 merkkiä ("&amp;TEXT(LEN(A93),"0")&amp;" käytetty)"</f>
        <v>500 merkkiä (0 käytetty)</v>
      </c>
    </row>
    <row r="94" spans="1:10" ht="21" customHeight="1" x14ac:dyDescent="0.2">
      <c r="A94" s="101" t="str">
        <f>A86 &amp; " - Toiminto 2"</f>
        <v>Tavoite 3 - Toiminto 2</v>
      </c>
      <c r="B94" s="15"/>
      <c r="C94" s="15"/>
      <c r="D94" s="18"/>
      <c r="E94" s="15"/>
      <c r="F94" s="15"/>
      <c r="G94" s="18"/>
      <c r="H94" s="15"/>
      <c r="I94" s="15"/>
      <c r="J94" s="62"/>
    </row>
    <row r="95" spans="1:10" ht="79.5" customHeight="1" x14ac:dyDescent="0.2">
      <c r="A95" s="559"/>
      <c r="B95" s="560"/>
      <c r="C95" s="560"/>
      <c r="D95" s="560"/>
      <c r="E95" s="560"/>
      <c r="F95" s="560"/>
      <c r="G95" s="560"/>
      <c r="H95" s="560"/>
      <c r="I95" s="561"/>
      <c r="J95" s="238" t="str">
        <f>"500 merkkiä ("&amp;TEXT(LEN(A95),"0")&amp;" käytetty)"</f>
        <v>500 merkkiä (0 käytetty)</v>
      </c>
    </row>
    <row r="96" spans="1:10" ht="21" customHeight="1" x14ac:dyDescent="0.2">
      <c r="A96" s="101" t="str">
        <f>A86 &amp; " - Toiminto 2 - Kuvaus"</f>
        <v>Tavoite 3 - Toiminto 2 - Kuvaus</v>
      </c>
      <c r="B96" s="15"/>
      <c r="C96" s="15"/>
      <c r="D96" s="18"/>
      <c r="E96" s="15"/>
      <c r="F96" s="15"/>
      <c r="G96" s="18"/>
      <c r="H96" s="15"/>
      <c r="I96" s="15"/>
      <c r="J96" s="62"/>
    </row>
    <row r="97" spans="1:10" ht="199.5" customHeight="1" x14ac:dyDescent="0.2">
      <c r="A97" s="559"/>
      <c r="B97" s="560"/>
      <c r="C97" s="560"/>
      <c r="D97" s="560"/>
      <c r="E97" s="560"/>
      <c r="F97" s="560"/>
      <c r="G97" s="560"/>
      <c r="H97" s="560"/>
      <c r="I97" s="561"/>
      <c r="J97" s="238" t="str">
        <f>"1500 merkkiä ("&amp;TEXT(LEN(A97),"0")&amp;" käytetty)"</f>
        <v>1500 merkkiä (0 käytetty)</v>
      </c>
    </row>
    <row r="98" spans="1:10" ht="21" customHeight="1" x14ac:dyDescent="0.2">
      <c r="A98" s="101" t="str">
        <f>A86 &amp; " - Toiminto 2 - Tulostavoite"</f>
        <v>Tavoite 3 - Toiminto 2 - Tulostavoite</v>
      </c>
      <c r="B98" s="15"/>
      <c r="C98" s="15"/>
      <c r="D98" s="18"/>
      <c r="E98" s="15"/>
      <c r="F98" s="15"/>
      <c r="G98" s="18"/>
      <c r="H98" s="15"/>
      <c r="I98" s="15"/>
      <c r="J98" s="62"/>
    </row>
    <row r="99" spans="1:10" ht="83.25" customHeight="1" x14ac:dyDescent="0.2">
      <c r="A99" s="562"/>
      <c r="B99" s="560"/>
      <c r="C99" s="560"/>
      <c r="D99" s="560"/>
      <c r="E99" s="560"/>
      <c r="F99" s="560"/>
      <c r="G99" s="560"/>
      <c r="H99" s="560"/>
      <c r="I99" s="561"/>
      <c r="J99" s="238" t="str">
        <f>"500 merkkiä ("&amp;TEXT(LEN(A99),"0")&amp;" käytetty)"</f>
        <v>500 merkkiä (0 käytetty)</v>
      </c>
    </row>
    <row r="100" spans="1:10" ht="21" customHeight="1" x14ac:dyDescent="0.2">
      <c r="A100" s="101" t="str">
        <f>A86 &amp; " - Toiminto 3"</f>
        <v>Tavoite 3 - Toiminto 3</v>
      </c>
      <c r="B100" s="15"/>
      <c r="C100" s="15"/>
      <c r="D100" s="18"/>
      <c r="E100" s="15"/>
      <c r="F100" s="15"/>
      <c r="G100" s="18"/>
      <c r="H100" s="15"/>
      <c r="I100" s="15"/>
      <c r="J100" s="62"/>
    </row>
    <row r="101" spans="1:10" ht="79.5" customHeight="1" x14ac:dyDescent="0.2">
      <c r="A101" s="559"/>
      <c r="B101" s="560"/>
      <c r="C101" s="560"/>
      <c r="D101" s="560"/>
      <c r="E101" s="560"/>
      <c r="F101" s="560"/>
      <c r="G101" s="560"/>
      <c r="H101" s="560"/>
      <c r="I101" s="561"/>
      <c r="J101" s="238" t="str">
        <f>"500 merkkiä ("&amp;TEXT(LEN(A101),"0")&amp;" käytetty)"</f>
        <v>500 merkkiä (0 käytetty)</v>
      </c>
    </row>
    <row r="102" spans="1:10" ht="21" customHeight="1" x14ac:dyDescent="0.2">
      <c r="A102" s="101" t="str">
        <f>A86 &amp; " - Toiminto 3 - Kuvaus"</f>
        <v>Tavoite 3 - Toiminto 3 - Kuvaus</v>
      </c>
      <c r="B102" s="15"/>
      <c r="C102" s="15"/>
      <c r="D102" s="18"/>
      <c r="E102" s="15"/>
      <c r="F102" s="15"/>
      <c r="G102" s="18"/>
      <c r="H102" s="15"/>
      <c r="I102" s="15"/>
      <c r="J102" s="62"/>
    </row>
    <row r="103" spans="1:10" ht="199.5" customHeight="1" x14ac:dyDescent="0.2">
      <c r="A103" s="559"/>
      <c r="B103" s="560"/>
      <c r="C103" s="560"/>
      <c r="D103" s="560"/>
      <c r="E103" s="560"/>
      <c r="F103" s="560"/>
      <c r="G103" s="560"/>
      <c r="H103" s="560"/>
      <c r="I103" s="561"/>
      <c r="J103" s="238" t="str">
        <f>"1500 merkkiä ("&amp;TEXT(LEN(A103),"0")&amp;" käytetty)"</f>
        <v>1500 merkkiä (0 käytetty)</v>
      </c>
    </row>
    <row r="104" spans="1:10" ht="21" customHeight="1" x14ac:dyDescent="0.2">
      <c r="A104" s="101" t="str">
        <f>A86 &amp; " - Toiminto 3 - Tulostavoite"</f>
        <v>Tavoite 3 - Toiminto 3 - Tulostavoite</v>
      </c>
      <c r="B104" s="15"/>
      <c r="C104" s="15"/>
      <c r="D104" s="18"/>
      <c r="E104" s="15"/>
      <c r="F104" s="15"/>
      <c r="G104" s="18"/>
      <c r="H104" s="15"/>
      <c r="I104" s="15"/>
      <c r="J104" s="62"/>
    </row>
    <row r="105" spans="1:10" ht="83.25" customHeight="1" x14ac:dyDescent="0.2">
      <c r="A105" s="562"/>
      <c r="B105" s="560"/>
      <c r="C105" s="560"/>
      <c r="D105" s="560"/>
      <c r="E105" s="560"/>
      <c r="F105" s="560"/>
      <c r="G105" s="560"/>
      <c r="H105" s="560"/>
      <c r="I105" s="561"/>
      <c r="J105" s="238" t="str">
        <f>"500 merkkiä ("&amp;TEXT(LEN(A105),"0")&amp;" käytetty)"</f>
        <v>500 merkkiä (0 käytetty)</v>
      </c>
    </row>
    <row r="106" spans="1:10" ht="12" customHeight="1" x14ac:dyDescent="0.2">
      <c r="A106" s="101"/>
      <c r="B106" s="15"/>
      <c r="C106" s="15"/>
      <c r="D106" s="18"/>
      <c r="E106" s="15"/>
      <c r="F106" s="15"/>
      <c r="G106" s="18"/>
      <c r="H106" s="15"/>
      <c r="I106" s="15"/>
      <c r="J106" s="62"/>
    </row>
    <row r="107" spans="1:10" s="1" customFormat="1" ht="21" customHeight="1" x14ac:dyDescent="0.2">
      <c r="A107" s="101" t="s">
        <v>321</v>
      </c>
      <c r="B107" s="15"/>
      <c r="C107" s="15"/>
      <c r="D107" s="18"/>
      <c r="E107" s="15"/>
      <c r="F107" s="15"/>
      <c r="G107" s="18"/>
      <c r="H107" s="15"/>
      <c r="I107" s="15"/>
      <c r="J107" s="62"/>
    </row>
    <row r="108" spans="1:10" ht="72" customHeight="1" x14ac:dyDescent="0.2">
      <c r="A108" s="559"/>
      <c r="B108" s="560"/>
      <c r="C108" s="560"/>
      <c r="D108" s="560"/>
      <c r="E108" s="560"/>
      <c r="F108" s="560"/>
      <c r="G108" s="560"/>
      <c r="H108" s="560"/>
      <c r="I108" s="561"/>
      <c r="J108" s="238" t="str">
        <f>"500 merkkiä ("&amp;TEXT(LEN(A108),"0")&amp;" käytetty)"</f>
        <v>500 merkkiä (0 käytetty)</v>
      </c>
    </row>
    <row r="109" spans="1:10" ht="21" customHeight="1" x14ac:dyDescent="0.2">
      <c r="A109" s="101" t="str">
        <f>A107 &amp; " - Toiminto 1"</f>
        <v>Tavoite 4 - Toiminto 1</v>
      </c>
      <c r="B109" s="15"/>
      <c r="C109" s="15"/>
      <c r="D109" s="18"/>
      <c r="E109" s="15"/>
      <c r="F109" s="15"/>
      <c r="G109" s="18"/>
      <c r="H109" s="15"/>
      <c r="I109" s="15"/>
      <c r="J109" s="62"/>
    </row>
    <row r="110" spans="1:10" ht="79.5" customHeight="1" x14ac:dyDescent="0.2">
      <c r="A110" s="559"/>
      <c r="B110" s="560"/>
      <c r="C110" s="560"/>
      <c r="D110" s="560"/>
      <c r="E110" s="560"/>
      <c r="F110" s="560"/>
      <c r="G110" s="560"/>
      <c r="H110" s="560"/>
      <c r="I110" s="561"/>
      <c r="J110" s="238" t="str">
        <f>"500 merkkiä ("&amp;TEXT(LEN(A110),"0")&amp;" käytetty)"</f>
        <v>500 merkkiä (0 käytetty)</v>
      </c>
    </row>
    <row r="111" spans="1:10" ht="21" customHeight="1" x14ac:dyDescent="0.2">
      <c r="A111" s="101" t="str">
        <f>A107 &amp; " - Toiminto 1 - Kuvaus"</f>
        <v>Tavoite 4 - Toiminto 1 - Kuvaus</v>
      </c>
      <c r="B111" s="15"/>
      <c r="C111" s="15"/>
      <c r="D111" s="18"/>
      <c r="E111" s="15"/>
      <c r="F111" s="15"/>
      <c r="G111" s="18"/>
      <c r="H111" s="15"/>
      <c r="I111" s="15"/>
      <c r="J111" s="62"/>
    </row>
    <row r="112" spans="1:10" ht="199.5" customHeight="1" x14ac:dyDescent="0.2">
      <c r="A112" s="559"/>
      <c r="B112" s="560"/>
      <c r="C112" s="560"/>
      <c r="D112" s="560"/>
      <c r="E112" s="560"/>
      <c r="F112" s="560"/>
      <c r="G112" s="560"/>
      <c r="H112" s="560"/>
      <c r="I112" s="561"/>
      <c r="J112" s="238" t="str">
        <f>"1500 merkkiä ("&amp;TEXT(LEN(A112),"0")&amp;" käytetty)"</f>
        <v>1500 merkkiä (0 käytetty)</v>
      </c>
    </row>
    <row r="113" spans="1:19" ht="21" customHeight="1" x14ac:dyDescent="0.2">
      <c r="A113" s="101" t="str">
        <f>A107 &amp; " - Toiminto 1 - Tulostavoite"</f>
        <v>Tavoite 4 - Toiminto 1 - Tulostavoite</v>
      </c>
      <c r="B113" s="15"/>
      <c r="C113" s="15"/>
      <c r="D113" s="18"/>
      <c r="E113" s="15"/>
      <c r="F113" s="15"/>
      <c r="G113" s="18"/>
      <c r="H113" s="15"/>
      <c r="I113" s="15"/>
      <c r="J113" s="62"/>
    </row>
    <row r="114" spans="1:19" ht="83.25" customHeight="1" x14ac:dyDescent="0.2">
      <c r="A114" s="562"/>
      <c r="B114" s="560"/>
      <c r="C114" s="560"/>
      <c r="D114" s="560"/>
      <c r="E114" s="560"/>
      <c r="F114" s="560"/>
      <c r="G114" s="560"/>
      <c r="H114" s="560"/>
      <c r="I114" s="561"/>
      <c r="J114" s="238" t="str">
        <f>"500 merkkiä ("&amp;TEXT(LEN(A114),"0")&amp;" käytetty)"</f>
        <v>500 merkkiä (0 käytetty)</v>
      </c>
    </row>
    <row r="115" spans="1:19" ht="21" customHeight="1" x14ac:dyDescent="0.2">
      <c r="A115" s="101" t="str">
        <f>A107 &amp; " - Toiminto 2"</f>
        <v>Tavoite 4 - Toiminto 2</v>
      </c>
      <c r="B115" s="15"/>
      <c r="C115" s="15"/>
      <c r="D115" s="18"/>
      <c r="E115" s="15"/>
      <c r="F115" s="15"/>
      <c r="G115" s="18"/>
      <c r="H115" s="15"/>
      <c r="I115" s="15"/>
      <c r="J115" s="62"/>
    </row>
    <row r="116" spans="1:19" ht="79.5" customHeight="1" x14ac:dyDescent="0.2">
      <c r="A116" s="559"/>
      <c r="B116" s="560"/>
      <c r="C116" s="560"/>
      <c r="D116" s="560"/>
      <c r="E116" s="560"/>
      <c r="F116" s="560"/>
      <c r="G116" s="560"/>
      <c r="H116" s="560"/>
      <c r="I116" s="561"/>
      <c r="J116" s="238" t="str">
        <f>"500 merkkiä ("&amp;TEXT(LEN(A116),"0")&amp;" käytetty)"</f>
        <v>500 merkkiä (0 käytetty)</v>
      </c>
    </row>
    <row r="117" spans="1:19" ht="21" customHeight="1" x14ac:dyDescent="0.2">
      <c r="A117" s="101" t="str">
        <f>A107 &amp; " - Toiminto 2 - Kuvaus"</f>
        <v>Tavoite 4 - Toiminto 2 - Kuvaus</v>
      </c>
      <c r="B117" s="15"/>
      <c r="C117" s="15"/>
      <c r="D117" s="18"/>
      <c r="E117" s="15"/>
      <c r="F117" s="15"/>
      <c r="G117" s="18"/>
      <c r="H117" s="15"/>
      <c r="I117" s="15"/>
      <c r="J117" s="62"/>
    </row>
    <row r="118" spans="1:19" ht="199.5" customHeight="1" x14ac:dyDescent="0.2">
      <c r="A118" s="559"/>
      <c r="B118" s="560"/>
      <c r="C118" s="560"/>
      <c r="D118" s="560"/>
      <c r="E118" s="560"/>
      <c r="F118" s="560"/>
      <c r="G118" s="560"/>
      <c r="H118" s="560"/>
      <c r="I118" s="561"/>
      <c r="J118" s="238" t="str">
        <f>"1500 merkkiä ("&amp;TEXT(LEN(A118),"0")&amp;" käytetty)"</f>
        <v>1500 merkkiä (0 käytetty)</v>
      </c>
    </row>
    <row r="119" spans="1:19" ht="21" customHeight="1" x14ac:dyDescent="0.2">
      <c r="A119" s="101" t="str">
        <f>A107 &amp; " - Toiminto 2 - Tulostavoite"</f>
        <v>Tavoite 4 - Toiminto 2 - Tulostavoite</v>
      </c>
      <c r="B119" s="15"/>
      <c r="C119" s="15"/>
      <c r="D119" s="18"/>
      <c r="E119" s="15"/>
      <c r="F119" s="15"/>
      <c r="G119" s="18"/>
      <c r="H119" s="15"/>
      <c r="I119" s="15"/>
      <c r="J119" s="62"/>
    </row>
    <row r="120" spans="1:19" ht="83.25" customHeight="1" x14ac:dyDescent="0.2">
      <c r="A120" s="562"/>
      <c r="B120" s="560"/>
      <c r="C120" s="560"/>
      <c r="D120" s="560"/>
      <c r="E120" s="560"/>
      <c r="F120" s="560"/>
      <c r="G120" s="560"/>
      <c r="H120" s="560"/>
      <c r="I120" s="561"/>
      <c r="J120" s="238" t="str">
        <f>"500 merkkiä ("&amp;TEXT(LEN(A120),"0")&amp;" käytetty)"</f>
        <v>500 merkkiä (0 käytetty)</v>
      </c>
    </row>
    <row r="121" spans="1:19" ht="21" customHeight="1" x14ac:dyDescent="0.2">
      <c r="A121" s="101" t="str">
        <f>A107 &amp; " - Toiminto 3"</f>
        <v>Tavoite 4 - Toiminto 3</v>
      </c>
      <c r="B121" s="15"/>
      <c r="C121" s="15"/>
      <c r="D121" s="18"/>
      <c r="E121" s="15"/>
      <c r="F121" s="15"/>
      <c r="G121" s="18"/>
      <c r="H121" s="15"/>
      <c r="I121" s="15"/>
      <c r="J121" s="62"/>
    </row>
    <row r="122" spans="1:19" ht="79.5" customHeight="1" x14ac:dyDescent="0.2">
      <c r="A122" s="559"/>
      <c r="B122" s="560"/>
      <c r="C122" s="560"/>
      <c r="D122" s="560"/>
      <c r="E122" s="560"/>
      <c r="F122" s="560"/>
      <c r="G122" s="560"/>
      <c r="H122" s="560"/>
      <c r="I122" s="561"/>
      <c r="J122" s="238" t="str">
        <f>"500 merkkiä ("&amp;TEXT(LEN(A122),"0")&amp;" käytetty)"</f>
        <v>500 merkkiä (0 käytetty)</v>
      </c>
    </row>
    <row r="123" spans="1:19" ht="21" customHeight="1" x14ac:dyDescent="0.2">
      <c r="A123" s="101" t="str">
        <f>A107 &amp; " - Toiminto 3 - Kuvaus"</f>
        <v>Tavoite 4 - Toiminto 3 - Kuvaus</v>
      </c>
      <c r="B123" s="15"/>
      <c r="C123" s="15"/>
      <c r="D123" s="18"/>
      <c r="E123" s="15"/>
      <c r="F123" s="15"/>
      <c r="G123" s="18"/>
      <c r="H123" s="15"/>
      <c r="I123" s="15"/>
      <c r="J123" s="62"/>
    </row>
    <row r="124" spans="1:19" ht="199.5" customHeight="1" x14ac:dyDescent="0.2">
      <c r="A124" s="559"/>
      <c r="B124" s="560"/>
      <c r="C124" s="560"/>
      <c r="D124" s="560"/>
      <c r="E124" s="560"/>
      <c r="F124" s="560"/>
      <c r="G124" s="560"/>
      <c r="H124" s="560"/>
      <c r="I124" s="561"/>
      <c r="J124" s="238" t="str">
        <f>"1500 merkkiä ("&amp;TEXT(LEN(A124),"0")&amp;" käytetty)"</f>
        <v>1500 merkkiä (0 käytetty)</v>
      </c>
    </row>
    <row r="125" spans="1:19" ht="21" customHeight="1" x14ac:dyDescent="0.2">
      <c r="A125" s="101" t="str">
        <f>A107 &amp; " - Toiminto 3 - Tulostavoite"</f>
        <v>Tavoite 4 - Toiminto 3 - Tulostavoite</v>
      </c>
      <c r="B125" s="15"/>
      <c r="C125" s="15"/>
      <c r="D125" s="18"/>
      <c r="E125" s="15"/>
      <c r="F125" s="15"/>
      <c r="G125" s="18"/>
      <c r="H125" s="15"/>
      <c r="I125" s="15"/>
      <c r="J125" s="62"/>
    </row>
    <row r="126" spans="1:19" ht="83.25" customHeight="1" x14ac:dyDescent="0.2">
      <c r="A126" s="562"/>
      <c r="B126" s="560"/>
      <c r="C126" s="560"/>
      <c r="D126" s="560"/>
      <c r="E126" s="560"/>
      <c r="F126" s="560"/>
      <c r="G126" s="560"/>
      <c r="H126" s="560"/>
      <c r="I126" s="561"/>
      <c r="J126" s="238" t="str">
        <f>"500 merkkiä ("&amp;TEXT(LEN(A126),"0")&amp;" käytetty)"</f>
        <v>500 merkkiä (0 käytetty)</v>
      </c>
    </row>
    <row r="127" spans="1:19" x14ac:dyDescent="0.2">
      <c r="A127" s="18"/>
      <c r="B127" s="18"/>
      <c r="C127" s="18"/>
      <c r="D127" s="18"/>
      <c r="E127" s="18"/>
      <c r="F127" s="18"/>
      <c r="G127" s="18"/>
      <c r="H127" s="18"/>
      <c r="I127" s="18"/>
      <c r="J127" s="62"/>
    </row>
    <row r="128" spans="1:19" ht="21" customHeight="1" x14ac:dyDescent="0.2">
      <c r="A128" s="101" t="s">
        <v>68</v>
      </c>
      <c r="B128" s="15"/>
      <c r="C128" s="15"/>
      <c r="D128" s="15"/>
      <c r="E128" s="15"/>
      <c r="F128" s="15"/>
      <c r="G128" s="15"/>
      <c r="H128" s="15"/>
      <c r="I128" s="15"/>
      <c r="J128" s="62"/>
      <c r="L128" s="104" t="s">
        <v>83</v>
      </c>
      <c r="M128" s="228"/>
      <c r="N128" s="228"/>
      <c r="O128" s="228"/>
      <c r="P128" s="228"/>
      <c r="Q128" s="228"/>
      <c r="R128" s="228"/>
      <c r="S128" s="228"/>
    </row>
    <row r="129" spans="1:22" ht="168" customHeight="1" x14ac:dyDescent="0.2">
      <c r="A129" s="532"/>
      <c r="B129" s="545"/>
      <c r="C129" s="545"/>
      <c r="D129" s="545"/>
      <c r="E129" s="545"/>
      <c r="F129" s="545"/>
      <c r="G129" s="545"/>
      <c r="H129" s="545"/>
      <c r="I129" s="546"/>
      <c r="J129" s="238" t="str">
        <f>"1500 merkkiä ("&amp;TEXT(LEN(A129),"0")&amp;" käytetty)"</f>
        <v>1500 merkkiä (0 käytetty)</v>
      </c>
      <c r="L129" s="227" t="s">
        <v>84</v>
      </c>
      <c r="M129" s="228"/>
      <c r="N129" s="228"/>
      <c r="O129" s="228"/>
      <c r="P129" s="228"/>
      <c r="Q129" s="228"/>
      <c r="R129" s="228"/>
      <c r="S129" s="228"/>
    </row>
    <row r="130" spans="1:22" x14ac:dyDescent="0.2">
      <c r="A130" s="79"/>
      <c r="B130" s="15"/>
      <c r="C130" s="15"/>
      <c r="D130" s="15"/>
      <c r="E130" s="15"/>
      <c r="F130" s="15"/>
      <c r="G130" s="15"/>
      <c r="H130" s="15"/>
      <c r="I130" s="15"/>
      <c r="J130" s="62"/>
    </row>
    <row r="131" spans="1:22" ht="21" customHeight="1" x14ac:dyDescent="0.2">
      <c r="A131" s="101" t="s">
        <v>69</v>
      </c>
      <c r="B131" s="15"/>
      <c r="C131" s="15"/>
      <c r="D131" s="15"/>
      <c r="E131" s="15"/>
      <c r="F131" s="15"/>
      <c r="G131" s="15"/>
      <c r="H131" s="15"/>
      <c r="I131" s="15"/>
      <c r="J131" s="62"/>
    </row>
    <row r="132" spans="1:22" ht="180" customHeight="1" x14ac:dyDescent="0.2">
      <c r="A132" s="532"/>
      <c r="B132" s="545"/>
      <c r="C132" s="545"/>
      <c r="D132" s="545"/>
      <c r="E132" s="545"/>
      <c r="F132" s="545"/>
      <c r="G132" s="545"/>
      <c r="H132" s="545"/>
      <c r="I132" s="546"/>
      <c r="J132" s="238" t="str">
        <f>"1500 merkkiä ("&amp;TEXT(LEN(A132),"0")&amp;" käytetty)"</f>
        <v>1500 merkkiä (0 käytetty)</v>
      </c>
      <c r="L132" s="227" t="s">
        <v>85</v>
      </c>
      <c r="M132" s="35"/>
      <c r="N132" s="35"/>
      <c r="O132" s="35"/>
      <c r="P132" s="35"/>
      <c r="Q132" s="35"/>
      <c r="R132" s="35"/>
      <c r="S132" s="35"/>
    </row>
    <row r="133" spans="1:22" x14ac:dyDescent="0.2">
      <c r="A133" s="79"/>
      <c r="B133" s="15"/>
      <c r="C133" s="15"/>
      <c r="D133" s="15"/>
      <c r="E133" s="15"/>
      <c r="F133" s="15"/>
      <c r="G133" s="15"/>
      <c r="H133" s="15"/>
      <c r="I133" s="15"/>
      <c r="J133" s="62"/>
    </row>
    <row r="134" spans="1:22" x14ac:dyDescent="0.2">
      <c r="A134" s="79"/>
      <c r="B134" s="15"/>
      <c r="C134" s="15"/>
      <c r="D134" s="15"/>
      <c r="E134" s="15"/>
      <c r="F134" s="15"/>
      <c r="G134" s="15"/>
      <c r="H134" s="15"/>
      <c r="I134" s="15"/>
      <c r="J134" s="62"/>
    </row>
    <row r="135" spans="1:22" ht="21" customHeight="1" x14ac:dyDescent="0.2">
      <c r="A135" s="79" t="s">
        <v>70</v>
      </c>
      <c r="B135" s="15"/>
      <c r="C135" s="15"/>
      <c r="D135" s="15"/>
      <c r="E135" s="15"/>
      <c r="F135" s="15"/>
      <c r="G135" s="15"/>
      <c r="H135" s="15"/>
      <c r="I135" s="15"/>
      <c r="J135" s="62"/>
    </row>
    <row r="136" spans="1:22" ht="183" customHeight="1" x14ac:dyDescent="0.2">
      <c r="A136" s="532"/>
      <c r="B136" s="515"/>
      <c r="C136" s="515"/>
      <c r="D136" s="515"/>
      <c r="E136" s="515"/>
      <c r="F136" s="515"/>
      <c r="G136" s="515"/>
      <c r="H136" s="515"/>
      <c r="I136" s="516"/>
      <c r="J136" s="238" t="str">
        <f>"1500 merkkiä ("&amp;TEXT(LEN(A136),"0")&amp;" käytetty)"</f>
        <v>1500 merkkiä (0 käytetty)</v>
      </c>
      <c r="L136" s="227" t="s">
        <v>86</v>
      </c>
      <c r="M136" s="35"/>
      <c r="N136" s="35"/>
      <c r="O136" s="35"/>
      <c r="P136" s="35"/>
      <c r="Q136" s="35"/>
      <c r="R136" s="35"/>
      <c r="S136" s="35"/>
    </row>
    <row r="137" spans="1:22" x14ac:dyDescent="0.2">
      <c r="A137" s="79"/>
      <c r="B137" s="15"/>
      <c r="C137" s="15"/>
      <c r="D137" s="15"/>
      <c r="E137" s="15"/>
      <c r="F137" s="15"/>
      <c r="G137" s="15"/>
      <c r="H137" s="15"/>
      <c r="I137" s="15"/>
      <c r="J137" s="62"/>
    </row>
    <row r="138" spans="1:22" ht="21" customHeight="1" x14ac:dyDescent="0.2">
      <c r="A138" s="79" t="s">
        <v>71</v>
      </c>
      <c r="B138" s="15"/>
      <c r="C138" s="15"/>
      <c r="D138" s="15"/>
      <c r="E138" s="15"/>
      <c r="F138" s="15"/>
      <c r="G138" s="15"/>
      <c r="H138" s="15"/>
      <c r="I138" s="15"/>
      <c r="J138" s="62"/>
      <c r="L138" s="36" t="s">
        <v>98</v>
      </c>
      <c r="M138" s="35"/>
      <c r="N138" s="35"/>
      <c r="O138" s="35"/>
      <c r="P138" s="35"/>
      <c r="Q138" s="35"/>
      <c r="R138" s="35"/>
      <c r="S138" s="35"/>
      <c r="T138" s="35"/>
      <c r="U138" s="35"/>
      <c r="V138" s="35"/>
    </row>
    <row r="139" spans="1:22" ht="181.5" customHeight="1" x14ac:dyDescent="0.2">
      <c r="A139" s="532"/>
      <c r="B139" s="545"/>
      <c r="C139" s="545"/>
      <c r="D139" s="545"/>
      <c r="E139" s="545"/>
      <c r="F139" s="545"/>
      <c r="G139" s="545"/>
      <c r="H139" s="545"/>
      <c r="I139" s="546"/>
      <c r="J139" s="238" t="str">
        <f>"1500 merkkiä ("&amp;TEXT(LEN(A139),"0")&amp;" käytetty)"</f>
        <v>1500 merkkiä (0 käytetty)</v>
      </c>
      <c r="L139" s="227" t="s">
        <v>99</v>
      </c>
      <c r="M139" s="35"/>
      <c r="N139" s="35"/>
      <c r="O139" s="35"/>
      <c r="P139" s="35"/>
      <c r="Q139" s="35"/>
      <c r="R139" s="35"/>
      <c r="S139" s="35"/>
      <c r="T139" s="35"/>
      <c r="U139" s="35"/>
      <c r="V139" s="35"/>
    </row>
    <row r="140" spans="1:22" ht="13.5" thickBot="1" x14ac:dyDescent="0.25">
      <c r="A140" s="86"/>
      <c r="B140" s="87"/>
      <c r="C140" s="87"/>
      <c r="D140" s="87"/>
      <c r="E140" s="87"/>
      <c r="F140" s="87"/>
      <c r="G140" s="87"/>
      <c r="H140" s="87"/>
      <c r="I140" s="87"/>
      <c r="J140" s="88"/>
    </row>
  </sheetData>
  <sheetProtection selectLockedCells="1"/>
  <customSheetViews>
    <customSheetView guid="{4B7031FE-A209-4425-A537-9C5805C2F335}" showPageBreaks="1" printArea="1" topLeftCell="A31">
      <selection activeCell="C57" sqref="C57:H61"/>
      <pageMargins left="0.39370078740157483" right="0.39370078740157483" top="0.39370078740157483" bottom="0.39370078740157483" header="0.51181102362204722" footer="0.51181102362204722"/>
      <pageSetup paperSize="9" orientation="portrait" r:id="rId1"/>
      <headerFooter alignWithMargins="0"/>
    </customSheetView>
  </customSheetViews>
  <mergeCells count="65">
    <mergeCell ref="A126:I126"/>
    <mergeCell ref="A122:I122"/>
    <mergeCell ref="A108:I108"/>
    <mergeCell ref="A110:I110"/>
    <mergeCell ref="A112:I112"/>
    <mergeCell ref="A114:I114"/>
    <mergeCell ref="A116:I116"/>
    <mergeCell ref="A118:I118"/>
    <mergeCell ref="A120:I120"/>
    <mergeCell ref="A82:I82"/>
    <mergeCell ref="A84:I84"/>
    <mergeCell ref="A87:I87"/>
    <mergeCell ref="L42:S42"/>
    <mergeCell ref="A124:I124"/>
    <mergeCell ref="A99:I99"/>
    <mergeCell ref="A101:I101"/>
    <mergeCell ref="A103:I103"/>
    <mergeCell ref="A105:I105"/>
    <mergeCell ref="A89:I89"/>
    <mergeCell ref="L44:S45"/>
    <mergeCell ref="L15:Q15"/>
    <mergeCell ref="A19:C19"/>
    <mergeCell ref="N4:P4"/>
    <mergeCell ref="A8:J8"/>
    <mergeCell ref="A9:J9"/>
    <mergeCell ref="E19:G19"/>
    <mergeCell ref="D10:I11"/>
    <mergeCell ref="L13:Q13"/>
    <mergeCell ref="A25:I25"/>
    <mergeCell ref="A30:I30"/>
    <mergeCell ref="A13:I13"/>
    <mergeCell ref="A15:I15"/>
    <mergeCell ref="A17:I17"/>
    <mergeCell ref="A34:I34"/>
    <mergeCell ref="A37:I37"/>
    <mergeCell ref="A45:I45"/>
    <mergeCell ref="A136:I136"/>
    <mergeCell ref="L34:S34"/>
    <mergeCell ref="A68:I68"/>
    <mergeCell ref="A70:I70"/>
    <mergeCell ref="A72:I72"/>
    <mergeCell ref="A74:I74"/>
    <mergeCell ref="A76:I76"/>
    <mergeCell ref="A91:I91"/>
    <mergeCell ref="A93:I93"/>
    <mergeCell ref="A95:I95"/>
    <mergeCell ref="A97:I97"/>
    <mergeCell ref="A78:I78"/>
    <mergeCell ref="A80:I80"/>
    <mergeCell ref="L37:S37"/>
    <mergeCell ref="L40:S40"/>
    <mergeCell ref="A139:I139"/>
    <mergeCell ref="A132:I132"/>
    <mergeCell ref="A129:I129"/>
    <mergeCell ref="A47:I47"/>
    <mergeCell ref="A49:I49"/>
    <mergeCell ref="A51:I51"/>
    <mergeCell ref="A63:I63"/>
    <mergeCell ref="A66:I66"/>
    <mergeCell ref="A53:I53"/>
    <mergeCell ref="A55:I55"/>
    <mergeCell ref="A57:I57"/>
    <mergeCell ref="A59:I59"/>
    <mergeCell ref="A61:I61"/>
    <mergeCell ref="A40:I40"/>
  </mergeCells>
  <dataValidations count="5">
    <dataValidation type="textLength" operator="lessThanOrEqual" allowBlank="1" showInputMessage="1" showErrorMessage="1" errorTitle="Rajoitettu merkkimäärä" error="Tähän kenttään voi kirjoittaa vain 500 merkkiä._x000a__x000a_Yritä uudelleen (Retry), vähennä merkkejä ja hyväksy teksti sitten uudelleen." sqref="A45:I45 A47:I47 A51:I51 A53:I53 A57:I57 A59:I59 A63:I63 A66:I66 A68:I68 A72:I72 A74:I74 A78:I78 A80:I80 A84:I84 A87:I87 A89:I89 A93:I93 A95:I95 A101:I101 A105:I105 A108:I108 A110:I110 A114:I114 A116:I116 A120:I120 A122:I122 A126:I126 A25:I25 A15:I15 A13:I13 A99:I99">
      <formula1>500</formula1>
    </dataValidation>
    <dataValidation type="textLength" operator="lessThanOrEqual" allowBlank="1" showInputMessage="1" showErrorMessage="1" errorTitle="Rajoitettu merkkimäärä" error="Tähän kenttään voi kirjoittaa vain 1500 merkkiä._x000a__x000a_Yritä uudelleen (Retry), vähennä merkkejä ja hyväksy teksti sitten uudelleen." sqref="A139:I139 A30:I30 A49:I49 A55:I55 A61:I61 A70:I70 A76:I76 A82:I82 A97:I97 A91:I91 A124:I124 A103:I103 A112:I112 A118:I118 A129:I129 A132:I132 A136:I136">
      <formula1>1500</formula1>
    </dataValidation>
    <dataValidation type="textLength" operator="lessThanOrEqual" allowBlank="1" showInputMessage="1" showErrorMessage="1" errorTitle="Rajoitettu merkkimäärä" error="Tähän kenttään voi kirjoittaa vain 3000 merkkiä._x000a__x000a_Yritä uudelleen (Retry), vähennä merkkejä ja hyväksy teksti sitten uudelleen." sqref="A34:I34">
      <formula1>3000</formula1>
    </dataValidation>
    <dataValidation type="textLength" operator="lessThanOrEqual" allowBlank="1" showInputMessage="1" showErrorMessage="1" errorTitle="Rajoitettu merkkimäärä" error="Tähän kenttään voi kirjoittaa vain 250 merkkiä._x000a__x000a_Yritä uudelleen (Retry), vähennä merkkejä ja hyväksy teksti sitten uudelleen." sqref="A37:I37">
      <formula1>250</formula1>
    </dataValidation>
    <dataValidation type="textLength" operator="lessThanOrEqual" allowBlank="1" showInputMessage="1" showErrorMessage="1" errorTitle="Rajoitettu merkkimäärä" error="Tähän kenttään voi kirjoittaa vain 1000 merkkiä._x000a__x000a_Yritä uudelleen (Retry), vähennä merkkejä ja hyväksy teksti sitten uudelleen." sqref="A40:I40">
      <formula1>1000</formula1>
    </dataValidation>
  </dataValidations>
  <hyperlinks>
    <hyperlink ref="N4:P4" location="'Aloita tästä'!A1" display="PALAA TÄSTÄ KANSISIVULLE"/>
  </hyperlinks>
  <pageMargins left="0.39370078740157483" right="0.70866141732283472" top="0.39370078740157483" bottom="0.78740157480314965" header="0.31496062992125984" footer="0.31496062992125984"/>
  <pageSetup paperSize="9" scale="94" fitToHeight="0" orientation="portrait" r:id="rId2"/>
  <rowBreaks count="11" manualBreakCount="11">
    <brk id="31" max="9" man="1"/>
    <brk id="42" max="9" man="1"/>
    <brk id="53" max="9" man="1"/>
    <brk id="64" max="9" man="1"/>
    <brk id="74" max="9" man="1"/>
    <brk id="85" max="9" man="1"/>
    <brk id="95" max="9" man="1"/>
    <brk id="106" max="9" man="1"/>
    <brk id="116" max="9" man="1"/>
    <brk id="127" max="9" man="1"/>
    <brk id="134" max="9" man="1"/>
  </rowBreaks>
  <drawing r:id="rId3"/>
  <legacyDrawing r:id="rId4"/>
  <mc:AlternateContent xmlns:mc="http://schemas.openxmlformats.org/markup-compatibility/2006">
    <mc:Choice Requires="x14">
      <controls>
        <mc:AlternateContent xmlns:mc="http://schemas.openxmlformats.org/markup-compatibility/2006">
          <mc:Choice Requires="x14">
            <control shapeId="4112" r:id="rId5" name="Check Box 16">
              <controlPr defaultSize="0" autoFill="0" autoLine="0" autoPict="0">
                <anchor moveWithCells="1">
                  <from>
                    <xdr:col>0</xdr:col>
                    <xdr:colOff>409575</xdr:colOff>
                    <xdr:row>26</xdr:row>
                    <xdr:rowOff>238125</xdr:rowOff>
                  </from>
                  <to>
                    <xdr:col>1</xdr:col>
                    <xdr:colOff>19050</xdr:colOff>
                    <xdr:row>28</xdr:row>
                    <xdr:rowOff>28575</xdr:rowOff>
                  </to>
                </anchor>
              </controlPr>
            </control>
          </mc:Choice>
        </mc:AlternateContent>
        <mc:AlternateContent xmlns:mc="http://schemas.openxmlformats.org/markup-compatibility/2006">
          <mc:Choice Requires="x14">
            <control shapeId="4113" r:id="rId6" name="Check Box 17">
              <controlPr defaultSize="0" autoFill="0" autoLine="0" autoPict="0">
                <anchor moveWithCells="1">
                  <from>
                    <xdr:col>3</xdr:col>
                    <xdr:colOff>257175</xdr:colOff>
                    <xdr:row>26</xdr:row>
                    <xdr:rowOff>247650</xdr:rowOff>
                  </from>
                  <to>
                    <xdr:col>3</xdr:col>
                    <xdr:colOff>561975</xdr:colOff>
                    <xdr:row>28</xdr:row>
                    <xdr:rowOff>28575</xdr:rowOff>
                  </to>
                </anchor>
              </controlPr>
            </control>
          </mc:Choice>
        </mc:AlternateContent>
        <mc:AlternateContent xmlns:mc="http://schemas.openxmlformats.org/markup-compatibility/2006">
          <mc:Choice Requires="x14">
            <control shapeId="4184" r:id="rId7" name="Check Box 88">
              <controlPr defaultSize="0" autoFill="0" autoLine="0" autoPict="0">
                <anchor moveWithCells="1">
                  <from>
                    <xdr:col>1</xdr:col>
                    <xdr:colOff>57150</xdr:colOff>
                    <xdr:row>20</xdr:row>
                    <xdr:rowOff>257175</xdr:rowOff>
                  </from>
                  <to>
                    <xdr:col>1</xdr:col>
                    <xdr:colOff>352425</xdr:colOff>
                    <xdr:row>22</xdr:row>
                    <xdr:rowOff>47625</xdr:rowOff>
                  </to>
                </anchor>
              </controlPr>
            </control>
          </mc:Choice>
        </mc:AlternateContent>
        <mc:AlternateContent xmlns:mc="http://schemas.openxmlformats.org/markup-compatibility/2006">
          <mc:Choice Requires="x14">
            <control shapeId="4185" r:id="rId8" name="Check Box 89">
              <controlPr defaultSize="0" autoFill="0" autoLine="0" autoPict="0">
                <anchor moveWithCells="1">
                  <from>
                    <xdr:col>4</xdr:col>
                    <xdr:colOff>238125</xdr:colOff>
                    <xdr:row>21</xdr:row>
                    <xdr:rowOff>0</xdr:rowOff>
                  </from>
                  <to>
                    <xdr:col>4</xdr:col>
                    <xdr:colOff>542925</xdr:colOff>
                    <xdr:row>22</xdr:row>
                    <xdr:rowOff>47625</xdr:rowOff>
                  </to>
                </anchor>
              </controlPr>
            </control>
          </mc:Choice>
        </mc:AlternateContent>
      </controls>
    </mc:Choice>
  </mc:AlternateConten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pageSetUpPr fitToPage="1"/>
  </sheetPr>
  <dimension ref="A1:U76"/>
  <sheetViews>
    <sheetView showGridLines="0" zoomScaleNormal="100" workbookViewId="0">
      <selection activeCell="A26" sqref="A26"/>
    </sheetView>
  </sheetViews>
  <sheetFormatPr defaultRowHeight="12.75" x14ac:dyDescent="0.2"/>
  <cols>
    <col min="10" max="10" width="7.28515625" customWidth="1"/>
    <col min="266" max="266" width="7.28515625" customWidth="1"/>
    <col min="522" max="522" width="7.28515625" customWidth="1"/>
    <col min="778" max="778" width="7.28515625" customWidth="1"/>
    <col min="1034" max="1034" width="7.28515625" customWidth="1"/>
    <col min="1290" max="1290" width="7.28515625" customWidth="1"/>
    <col min="1546" max="1546" width="7.28515625" customWidth="1"/>
    <col min="1802" max="1802" width="7.28515625" customWidth="1"/>
    <col min="2058" max="2058" width="7.28515625" customWidth="1"/>
    <col min="2314" max="2314" width="7.28515625" customWidth="1"/>
    <col min="2570" max="2570" width="7.28515625" customWidth="1"/>
    <col min="2826" max="2826" width="7.28515625" customWidth="1"/>
    <col min="3082" max="3082" width="7.28515625" customWidth="1"/>
    <col min="3338" max="3338" width="7.28515625" customWidth="1"/>
    <col min="3594" max="3594" width="7.28515625" customWidth="1"/>
    <col min="3850" max="3850" width="7.28515625" customWidth="1"/>
    <col min="4106" max="4106" width="7.28515625" customWidth="1"/>
    <col min="4362" max="4362" width="7.28515625" customWidth="1"/>
    <col min="4618" max="4618" width="7.28515625" customWidth="1"/>
    <col min="4874" max="4874" width="7.28515625" customWidth="1"/>
    <col min="5130" max="5130" width="7.28515625" customWidth="1"/>
    <col min="5386" max="5386" width="7.28515625" customWidth="1"/>
    <col min="5642" max="5642" width="7.28515625" customWidth="1"/>
    <col min="5898" max="5898" width="7.28515625" customWidth="1"/>
    <col min="6154" max="6154" width="7.28515625" customWidth="1"/>
    <col min="6410" max="6410" width="7.28515625" customWidth="1"/>
    <col min="6666" max="6666" width="7.28515625" customWidth="1"/>
    <col min="6922" max="6922" width="7.28515625" customWidth="1"/>
    <col min="7178" max="7178" width="7.28515625" customWidth="1"/>
    <col min="7434" max="7434" width="7.28515625" customWidth="1"/>
    <col min="7690" max="7690" width="7.28515625" customWidth="1"/>
    <col min="7946" max="7946" width="7.28515625" customWidth="1"/>
    <col min="8202" max="8202" width="7.28515625" customWidth="1"/>
    <col min="8458" max="8458" width="7.28515625" customWidth="1"/>
    <col min="8714" max="8714" width="7.28515625" customWidth="1"/>
    <col min="8970" max="8970" width="7.28515625" customWidth="1"/>
    <col min="9226" max="9226" width="7.28515625" customWidth="1"/>
    <col min="9482" max="9482" width="7.28515625" customWidth="1"/>
    <col min="9738" max="9738" width="7.28515625" customWidth="1"/>
    <col min="9994" max="9994" width="7.28515625" customWidth="1"/>
    <col min="10250" max="10250" width="7.28515625" customWidth="1"/>
    <col min="10506" max="10506" width="7.28515625" customWidth="1"/>
    <col min="10762" max="10762" width="7.28515625" customWidth="1"/>
    <col min="11018" max="11018" width="7.28515625" customWidth="1"/>
    <col min="11274" max="11274" width="7.28515625" customWidth="1"/>
    <col min="11530" max="11530" width="7.28515625" customWidth="1"/>
    <col min="11786" max="11786" width="7.28515625" customWidth="1"/>
    <col min="12042" max="12042" width="7.28515625" customWidth="1"/>
    <col min="12298" max="12298" width="7.28515625" customWidth="1"/>
    <col min="12554" max="12554" width="7.28515625" customWidth="1"/>
    <col min="12810" max="12810" width="7.28515625" customWidth="1"/>
    <col min="13066" max="13066" width="7.28515625" customWidth="1"/>
    <col min="13322" max="13322" width="7.28515625" customWidth="1"/>
    <col min="13578" max="13578" width="7.28515625" customWidth="1"/>
    <col min="13834" max="13834" width="7.28515625" customWidth="1"/>
    <col min="14090" max="14090" width="7.28515625" customWidth="1"/>
    <col min="14346" max="14346" width="7.28515625" customWidth="1"/>
    <col min="14602" max="14602" width="7.28515625" customWidth="1"/>
    <col min="14858" max="14858" width="7.28515625" customWidth="1"/>
    <col min="15114" max="15114" width="7.28515625" customWidth="1"/>
    <col min="15370" max="15370" width="7.28515625" customWidth="1"/>
    <col min="15626" max="15626" width="7.28515625" customWidth="1"/>
    <col min="15882" max="15882" width="7.28515625" customWidth="1"/>
    <col min="16138" max="16138" width="7.28515625" customWidth="1"/>
  </cols>
  <sheetData>
    <row r="1" spans="1:21" x14ac:dyDescent="0.2">
      <c r="A1" s="33"/>
      <c r="B1" s="33"/>
      <c r="C1" s="33"/>
      <c r="D1" s="33"/>
      <c r="E1" s="33"/>
      <c r="F1" s="33"/>
      <c r="G1" s="33"/>
      <c r="H1" s="33"/>
      <c r="I1" s="33"/>
      <c r="J1" s="113"/>
    </row>
    <row r="2" spans="1:21" x14ac:dyDescent="0.2">
      <c r="A2" s="33"/>
      <c r="B2" s="33"/>
      <c r="C2" s="33"/>
      <c r="D2" s="33"/>
      <c r="E2" s="33"/>
      <c r="F2" s="33"/>
      <c r="G2" s="33"/>
      <c r="H2" s="33"/>
      <c r="I2" s="33"/>
      <c r="J2" s="113"/>
    </row>
    <row r="3" spans="1:21" x14ac:dyDescent="0.2">
      <c r="A3" s="33"/>
      <c r="B3" s="33"/>
      <c r="C3" s="33"/>
      <c r="D3" s="33"/>
      <c r="E3" s="33"/>
      <c r="F3" s="33"/>
      <c r="G3" s="33"/>
      <c r="H3" s="33"/>
      <c r="I3" s="33"/>
      <c r="J3" s="113"/>
      <c r="N3" s="551" t="s">
        <v>307</v>
      </c>
      <c r="O3" s="552"/>
      <c r="P3" s="553"/>
    </row>
    <row r="4" spans="1:21" x14ac:dyDescent="0.2">
      <c r="A4" s="33"/>
      <c r="B4" s="33"/>
      <c r="C4" s="33"/>
      <c r="D4" s="33"/>
      <c r="E4" s="33"/>
      <c r="F4" s="33"/>
      <c r="G4" s="33"/>
      <c r="H4" s="33"/>
      <c r="I4" s="33"/>
      <c r="J4" s="113"/>
    </row>
    <row r="5" spans="1:21" x14ac:dyDescent="0.2">
      <c r="A5" s="508" t="s">
        <v>91</v>
      </c>
      <c r="B5" s="509"/>
      <c r="C5" s="509"/>
      <c r="D5" s="509"/>
      <c r="E5" s="509"/>
      <c r="F5" s="509"/>
      <c r="G5" s="509"/>
      <c r="H5" s="509"/>
      <c r="I5" s="509"/>
      <c r="J5" s="799"/>
    </row>
    <row r="6" spans="1:21" x14ac:dyDescent="0.2">
      <c r="A6" s="112"/>
      <c r="B6" s="33"/>
      <c r="C6" s="33"/>
      <c r="D6" s="33"/>
      <c r="E6" s="33"/>
      <c r="F6" s="33"/>
      <c r="G6" s="33"/>
      <c r="H6" s="33"/>
      <c r="I6" s="33"/>
      <c r="J6" s="113"/>
    </row>
    <row r="7" spans="1:21" ht="13.15" customHeight="1" x14ac:dyDescent="0.2">
      <c r="A7" s="447" t="s">
        <v>92</v>
      </c>
      <c r="B7" s="31"/>
      <c r="C7" s="31"/>
      <c r="D7" s="31"/>
      <c r="E7" s="31"/>
      <c r="F7" s="31"/>
      <c r="G7" s="31"/>
      <c r="H7" s="31"/>
      <c r="I7" s="31"/>
      <c r="J7" s="32"/>
      <c r="K7" s="800"/>
      <c r="L7" s="801"/>
      <c r="M7" s="801"/>
      <c r="N7" s="801"/>
      <c r="O7" s="801"/>
      <c r="P7" s="801"/>
      <c r="Q7" s="801"/>
      <c r="R7" s="801"/>
      <c r="S7" s="801"/>
      <c r="T7" s="801"/>
      <c r="U7" s="801"/>
    </row>
    <row r="8" spans="1:21" x14ac:dyDescent="0.2">
      <c r="A8" s="802" t="s">
        <v>236</v>
      </c>
      <c r="B8" s="803"/>
      <c r="C8" s="803"/>
      <c r="D8" s="803"/>
      <c r="E8" s="803"/>
      <c r="F8" s="803"/>
      <c r="G8" s="803"/>
      <c r="H8" s="803"/>
      <c r="I8" s="803"/>
      <c r="J8" s="804"/>
      <c r="K8" s="800"/>
      <c r="L8" s="801"/>
      <c r="M8" s="801"/>
      <c r="N8" s="801"/>
      <c r="O8" s="801"/>
      <c r="P8" s="801"/>
      <c r="Q8" s="801"/>
      <c r="R8" s="801"/>
      <c r="S8" s="801"/>
      <c r="T8" s="801"/>
      <c r="U8" s="801"/>
    </row>
    <row r="9" spans="1:21" ht="30" customHeight="1" x14ac:dyDescent="0.2">
      <c r="A9" s="805"/>
      <c r="B9" s="806"/>
      <c r="C9" s="806"/>
      <c r="D9" s="806"/>
      <c r="E9" s="806"/>
      <c r="F9" s="806"/>
      <c r="G9" s="806"/>
      <c r="H9" s="806"/>
      <c r="I9" s="806"/>
      <c r="J9" s="807"/>
      <c r="K9" s="800"/>
      <c r="L9" s="801"/>
      <c r="M9" s="801"/>
      <c r="N9" s="801"/>
      <c r="O9" s="801"/>
      <c r="P9" s="801"/>
      <c r="Q9" s="801"/>
      <c r="R9" s="801"/>
      <c r="S9" s="801"/>
      <c r="T9" s="801"/>
      <c r="U9" s="801"/>
    </row>
    <row r="10" spans="1:21" x14ac:dyDescent="0.2">
      <c r="A10" s="4"/>
      <c r="B10" s="1"/>
      <c r="C10" s="1"/>
      <c r="D10" s="1"/>
      <c r="E10" s="1"/>
      <c r="F10" s="1"/>
      <c r="G10" s="1"/>
      <c r="H10" s="1"/>
      <c r="I10" s="1"/>
      <c r="J10" s="5"/>
    </row>
    <row r="11" spans="1:21" x14ac:dyDescent="0.2">
      <c r="A11" s="106"/>
      <c r="B11" s="15"/>
      <c r="C11" s="15"/>
      <c r="D11" s="15"/>
      <c r="E11" s="15"/>
      <c r="F11" s="15"/>
      <c r="G11" s="15"/>
      <c r="H11" s="15"/>
      <c r="I11" s="15"/>
      <c r="J11" s="16"/>
    </row>
    <row r="12" spans="1:21" x14ac:dyDescent="0.2">
      <c r="A12" s="115" t="s">
        <v>94</v>
      </c>
      <c r="B12" s="15"/>
      <c r="C12" s="796"/>
      <c r="D12" s="797"/>
      <c r="E12" s="797"/>
      <c r="F12" s="797"/>
      <c r="G12" s="797"/>
      <c r="H12" s="798"/>
      <c r="I12" s="15"/>
      <c r="J12" s="16"/>
    </row>
    <row r="13" spans="1:21" x14ac:dyDescent="0.2">
      <c r="A13" s="106"/>
      <c r="B13" s="15"/>
      <c r="C13" s="15"/>
      <c r="D13" s="15"/>
      <c r="E13" s="15"/>
      <c r="F13" s="15"/>
      <c r="G13" s="15"/>
      <c r="H13" s="15"/>
      <c r="I13" s="15"/>
      <c r="J13" s="16"/>
    </row>
    <row r="14" spans="1:21" x14ac:dyDescent="0.2">
      <c r="A14" s="106"/>
      <c r="B14" s="15"/>
      <c r="C14" s="15"/>
      <c r="D14" s="15"/>
      <c r="E14" s="15"/>
      <c r="F14" s="15"/>
      <c r="G14" s="15"/>
      <c r="H14" s="15"/>
      <c r="I14" s="15"/>
      <c r="J14" s="16"/>
    </row>
    <row r="15" spans="1:21" x14ac:dyDescent="0.2">
      <c r="A15" s="116" t="s">
        <v>549</v>
      </c>
      <c r="B15" s="15"/>
      <c r="C15" s="15"/>
      <c r="D15" s="15"/>
      <c r="E15" s="15"/>
      <c r="F15" s="15"/>
      <c r="G15" s="15"/>
      <c r="H15" s="15"/>
      <c r="I15" s="15"/>
      <c r="J15" s="16"/>
    </row>
    <row r="16" spans="1:21" x14ac:dyDescent="0.2">
      <c r="A16" s="106"/>
      <c r="B16" s="15"/>
      <c r="C16" s="808"/>
      <c r="D16" s="786"/>
      <c r="E16" s="786"/>
      <c r="F16" s="786"/>
      <c r="G16" s="786"/>
      <c r="H16" s="787"/>
      <c r="I16" s="15"/>
      <c r="J16" s="16"/>
    </row>
    <row r="17" spans="1:10" x14ac:dyDescent="0.2">
      <c r="A17" s="106"/>
      <c r="B17" s="15"/>
      <c r="C17" s="788"/>
      <c r="D17" s="789"/>
      <c r="E17" s="789"/>
      <c r="F17" s="789"/>
      <c r="G17" s="789"/>
      <c r="H17" s="790"/>
      <c r="I17" s="15"/>
      <c r="J17" s="16"/>
    </row>
    <row r="18" spans="1:10" x14ac:dyDescent="0.2">
      <c r="A18" s="106"/>
      <c r="B18" s="15"/>
      <c r="C18" s="788"/>
      <c r="D18" s="789"/>
      <c r="E18" s="789"/>
      <c r="F18" s="789"/>
      <c r="G18" s="789"/>
      <c r="H18" s="790"/>
      <c r="I18" s="15"/>
      <c r="J18" s="16"/>
    </row>
    <row r="19" spans="1:10" x14ac:dyDescent="0.2">
      <c r="A19" s="106"/>
      <c r="B19" s="15"/>
      <c r="C19" s="788"/>
      <c r="D19" s="789"/>
      <c r="E19" s="789"/>
      <c r="F19" s="789"/>
      <c r="G19" s="789"/>
      <c r="H19" s="790"/>
      <c r="I19" s="15"/>
      <c r="J19" s="16"/>
    </row>
    <row r="20" spans="1:10" x14ac:dyDescent="0.2">
      <c r="A20" s="106" t="s">
        <v>73</v>
      </c>
      <c r="B20" s="15"/>
      <c r="C20" s="791"/>
      <c r="D20" s="792"/>
      <c r="E20" s="792"/>
      <c r="F20" s="792"/>
      <c r="G20" s="792"/>
      <c r="H20" s="793"/>
      <c r="I20" s="15"/>
      <c r="J20" s="16"/>
    </row>
    <row r="21" spans="1:10" x14ac:dyDescent="0.2">
      <c r="A21" s="106"/>
      <c r="B21" s="15"/>
      <c r="C21" s="15"/>
      <c r="D21" s="15"/>
      <c r="E21" s="15"/>
      <c r="F21" s="15"/>
      <c r="G21" s="15"/>
      <c r="H21" s="15"/>
      <c r="I21" s="15"/>
      <c r="J21" s="16"/>
    </row>
    <row r="22" spans="1:10" x14ac:dyDescent="0.2">
      <c r="A22" s="106"/>
      <c r="B22" s="15"/>
      <c r="C22" s="15"/>
      <c r="D22" s="15"/>
      <c r="E22" s="15"/>
      <c r="F22" s="15"/>
      <c r="G22" s="15"/>
      <c r="H22" s="15"/>
      <c r="I22" s="15"/>
      <c r="J22" s="16"/>
    </row>
    <row r="23" spans="1:10" x14ac:dyDescent="0.2">
      <c r="A23" s="115" t="s">
        <v>94</v>
      </c>
      <c r="B23" s="15"/>
      <c r="C23" s="796"/>
      <c r="D23" s="797"/>
      <c r="E23" s="797"/>
      <c r="F23" s="797"/>
      <c r="G23" s="797"/>
      <c r="H23" s="798"/>
      <c r="I23" s="15"/>
      <c r="J23" s="16"/>
    </row>
    <row r="24" spans="1:10" x14ac:dyDescent="0.2">
      <c r="A24" s="106"/>
      <c r="B24" s="15"/>
      <c r="C24" s="15"/>
      <c r="D24" s="15"/>
      <c r="E24" s="15"/>
      <c r="F24" s="15"/>
      <c r="G24" s="15"/>
      <c r="H24" s="15"/>
      <c r="I24" s="15"/>
      <c r="J24" s="16"/>
    </row>
    <row r="25" spans="1:10" x14ac:dyDescent="0.2">
      <c r="A25" s="106"/>
      <c r="B25" s="15"/>
      <c r="C25" s="15"/>
      <c r="D25" s="15"/>
      <c r="E25" s="15"/>
      <c r="F25" s="15"/>
      <c r="G25" s="15"/>
      <c r="H25" s="15"/>
      <c r="I25" s="15"/>
      <c r="J25" s="16"/>
    </row>
    <row r="26" spans="1:10" x14ac:dyDescent="0.2">
      <c r="A26" s="116" t="s">
        <v>549</v>
      </c>
      <c r="B26" s="15"/>
      <c r="C26" s="15"/>
      <c r="D26" s="15"/>
      <c r="E26" s="15"/>
      <c r="F26" s="15"/>
      <c r="G26" s="15"/>
      <c r="H26" s="15"/>
      <c r="I26" s="15"/>
      <c r="J26" s="16"/>
    </row>
    <row r="27" spans="1:10" x14ac:dyDescent="0.2">
      <c r="A27" s="106"/>
      <c r="B27" s="15"/>
      <c r="C27" s="785"/>
      <c r="D27" s="786"/>
      <c r="E27" s="786"/>
      <c r="F27" s="786"/>
      <c r="G27" s="786"/>
      <c r="H27" s="787"/>
      <c r="I27" s="15"/>
      <c r="J27" s="16"/>
    </row>
    <row r="28" spans="1:10" x14ac:dyDescent="0.2">
      <c r="A28" s="106"/>
      <c r="B28" s="15"/>
      <c r="C28" s="788"/>
      <c r="D28" s="789"/>
      <c r="E28" s="789"/>
      <c r="F28" s="789"/>
      <c r="G28" s="789"/>
      <c r="H28" s="790"/>
      <c r="I28" s="15"/>
      <c r="J28" s="16"/>
    </row>
    <row r="29" spans="1:10" x14ac:dyDescent="0.2">
      <c r="A29" s="106"/>
      <c r="B29" s="15"/>
      <c r="C29" s="788"/>
      <c r="D29" s="789"/>
      <c r="E29" s="789"/>
      <c r="F29" s="789"/>
      <c r="G29" s="789"/>
      <c r="H29" s="790"/>
      <c r="I29" s="15"/>
      <c r="J29" s="16"/>
    </row>
    <row r="30" spans="1:10" x14ac:dyDescent="0.2">
      <c r="A30" s="106"/>
      <c r="B30" s="15"/>
      <c r="C30" s="788"/>
      <c r="D30" s="789"/>
      <c r="E30" s="789"/>
      <c r="F30" s="789"/>
      <c r="G30" s="789"/>
      <c r="H30" s="790"/>
      <c r="I30" s="15"/>
      <c r="J30" s="16"/>
    </row>
    <row r="31" spans="1:10" x14ac:dyDescent="0.2">
      <c r="A31" s="106" t="s">
        <v>73</v>
      </c>
      <c r="B31" s="15"/>
      <c r="C31" s="791"/>
      <c r="D31" s="792"/>
      <c r="E31" s="792"/>
      <c r="F31" s="792"/>
      <c r="G31" s="792"/>
      <c r="H31" s="793"/>
      <c r="I31" s="15"/>
      <c r="J31" s="16"/>
    </row>
    <row r="32" spans="1:10" x14ac:dyDescent="0.2">
      <c r="A32" s="106"/>
      <c r="B32" s="15"/>
      <c r="C32" s="15"/>
      <c r="D32" s="15"/>
      <c r="E32" s="15"/>
      <c r="F32" s="15"/>
      <c r="G32" s="15"/>
      <c r="H32" s="15"/>
      <c r="I32" s="15"/>
      <c r="J32" s="16"/>
    </row>
    <row r="33" spans="1:10" x14ac:dyDescent="0.2">
      <c r="A33" s="106"/>
      <c r="B33" s="15"/>
      <c r="C33" s="15"/>
      <c r="D33" s="15"/>
      <c r="E33" s="15"/>
      <c r="F33" s="15"/>
      <c r="G33" s="15"/>
      <c r="H33" s="15"/>
      <c r="I33" s="15"/>
      <c r="J33" s="16"/>
    </row>
    <row r="34" spans="1:10" x14ac:dyDescent="0.2">
      <c r="A34" s="115" t="s">
        <v>94</v>
      </c>
      <c r="B34" s="15"/>
      <c r="C34" s="796"/>
      <c r="D34" s="797"/>
      <c r="E34" s="797"/>
      <c r="F34" s="797"/>
      <c r="G34" s="797"/>
      <c r="H34" s="798"/>
      <c r="I34" s="15"/>
      <c r="J34" s="16"/>
    </row>
    <row r="35" spans="1:10" x14ac:dyDescent="0.2">
      <c r="A35" s="106"/>
      <c r="B35" s="15"/>
      <c r="C35" s="15"/>
      <c r="D35" s="15"/>
      <c r="E35" s="15"/>
      <c r="F35" s="15"/>
      <c r="G35" s="15"/>
      <c r="H35" s="15"/>
      <c r="I35" s="15"/>
      <c r="J35" s="16"/>
    </row>
    <row r="36" spans="1:10" x14ac:dyDescent="0.2">
      <c r="A36" s="106"/>
      <c r="B36" s="15"/>
      <c r="C36" s="15"/>
      <c r="D36" s="15"/>
      <c r="E36" s="15"/>
      <c r="F36" s="15"/>
      <c r="G36" s="15"/>
      <c r="H36" s="15"/>
      <c r="I36" s="15"/>
      <c r="J36" s="16"/>
    </row>
    <row r="37" spans="1:10" x14ac:dyDescent="0.2">
      <c r="A37" s="116" t="s">
        <v>549</v>
      </c>
      <c r="B37" s="15"/>
      <c r="C37" s="15"/>
      <c r="D37" s="15"/>
      <c r="E37" s="15"/>
      <c r="F37" s="15"/>
      <c r="G37" s="15"/>
      <c r="H37" s="15"/>
      <c r="I37" s="15"/>
      <c r="J37" s="16"/>
    </row>
    <row r="38" spans="1:10" x14ac:dyDescent="0.2">
      <c r="A38" s="106"/>
      <c r="B38" s="15"/>
      <c r="C38" s="785"/>
      <c r="D38" s="786"/>
      <c r="E38" s="786"/>
      <c r="F38" s="786"/>
      <c r="G38" s="786"/>
      <c r="H38" s="787"/>
      <c r="I38" s="15"/>
      <c r="J38" s="16"/>
    </row>
    <row r="39" spans="1:10" x14ac:dyDescent="0.2">
      <c r="A39" s="106"/>
      <c r="B39" s="15"/>
      <c r="C39" s="788"/>
      <c r="D39" s="789"/>
      <c r="E39" s="789"/>
      <c r="F39" s="789"/>
      <c r="G39" s="789"/>
      <c r="H39" s="790"/>
      <c r="I39" s="15"/>
      <c r="J39" s="16"/>
    </row>
    <row r="40" spans="1:10" x14ac:dyDescent="0.2">
      <c r="A40" s="106"/>
      <c r="B40" s="15"/>
      <c r="C40" s="788"/>
      <c r="D40" s="789"/>
      <c r="E40" s="789"/>
      <c r="F40" s="789"/>
      <c r="G40" s="789"/>
      <c r="H40" s="790"/>
      <c r="I40" s="15"/>
      <c r="J40" s="16"/>
    </row>
    <row r="41" spans="1:10" x14ac:dyDescent="0.2">
      <c r="A41" s="106"/>
      <c r="B41" s="15"/>
      <c r="C41" s="788"/>
      <c r="D41" s="789"/>
      <c r="E41" s="789"/>
      <c r="F41" s="789"/>
      <c r="G41" s="789"/>
      <c r="H41" s="790"/>
      <c r="I41" s="15"/>
      <c r="J41" s="16"/>
    </row>
    <row r="42" spans="1:10" x14ac:dyDescent="0.2">
      <c r="A42" s="106" t="s">
        <v>73</v>
      </c>
      <c r="B42" s="15"/>
      <c r="C42" s="791"/>
      <c r="D42" s="792"/>
      <c r="E42" s="792"/>
      <c r="F42" s="792"/>
      <c r="G42" s="792"/>
      <c r="H42" s="793"/>
      <c r="I42" s="15"/>
      <c r="J42" s="16"/>
    </row>
    <row r="43" spans="1:10" x14ac:dyDescent="0.2">
      <c r="A43" s="106"/>
      <c r="B43" s="15"/>
      <c r="C43" s="15"/>
      <c r="D43" s="15"/>
      <c r="E43" s="15"/>
      <c r="F43" s="15"/>
      <c r="G43" s="15"/>
      <c r="H43" s="15"/>
      <c r="I43" s="15"/>
      <c r="J43" s="16"/>
    </row>
    <row r="44" spans="1:10" x14ac:dyDescent="0.2">
      <c r="A44" s="106"/>
      <c r="B44" s="15"/>
      <c r="C44" s="15"/>
      <c r="D44" s="15"/>
      <c r="E44" s="15"/>
      <c r="F44" s="15"/>
      <c r="G44" s="15"/>
      <c r="H44" s="15"/>
      <c r="I44" s="15"/>
      <c r="J44" s="16"/>
    </row>
    <row r="45" spans="1:10" x14ac:dyDescent="0.2">
      <c r="A45" s="115" t="s">
        <v>94</v>
      </c>
      <c r="B45" s="15"/>
      <c r="C45" s="532"/>
      <c r="D45" s="794"/>
      <c r="E45" s="794"/>
      <c r="F45" s="794"/>
      <c r="G45" s="794"/>
      <c r="H45" s="795"/>
      <c r="I45" s="15"/>
      <c r="J45" s="16"/>
    </row>
    <row r="46" spans="1:10" x14ac:dyDescent="0.2">
      <c r="A46" s="106"/>
      <c r="B46" s="15"/>
      <c r="C46" s="15"/>
      <c r="D46" s="15"/>
      <c r="E46" s="15"/>
      <c r="F46" s="15"/>
      <c r="G46" s="15"/>
      <c r="H46" s="15"/>
      <c r="I46" s="15"/>
      <c r="J46" s="16"/>
    </row>
    <row r="47" spans="1:10" x14ac:dyDescent="0.2">
      <c r="A47" s="106"/>
      <c r="B47" s="15"/>
      <c r="C47" s="15"/>
      <c r="D47" s="15"/>
      <c r="E47" s="15"/>
      <c r="F47" s="15"/>
      <c r="G47" s="15"/>
      <c r="H47" s="15"/>
      <c r="I47" s="15"/>
      <c r="J47" s="16"/>
    </row>
    <row r="48" spans="1:10" x14ac:dyDescent="0.2">
      <c r="A48" s="116" t="s">
        <v>549</v>
      </c>
      <c r="B48" s="15"/>
      <c r="C48" s="15"/>
      <c r="D48" s="15"/>
      <c r="E48" s="15"/>
      <c r="F48" s="15"/>
      <c r="G48" s="15"/>
      <c r="H48" s="15"/>
      <c r="I48" s="15"/>
      <c r="J48" s="16"/>
    </row>
    <row r="49" spans="1:10" x14ac:dyDescent="0.2">
      <c r="A49" s="106"/>
      <c r="B49" s="15"/>
      <c r="C49" s="785"/>
      <c r="D49" s="786"/>
      <c r="E49" s="786"/>
      <c r="F49" s="786"/>
      <c r="G49" s="786"/>
      <c r="H49" s="787"/>
      <c r="I49" s="15"/>
      <c r="J49" s="16"/>
    </row>
    <row r="50" spans="1:10" x14ac:dyDescent="0.2">
      <c r="A50" s="106"/>
      <c r="B50" s="15"/>
      <c r="C50" s="788"/>
      <c r="D50" s="789"/>
      <c r="E50" s="789"/>
      <c r="F50" s="789"/>
      <c r="G50" s="789"/>
      <c r="H50" s="790"/>
      <c r="I50" s="15"/>
      <c r="J50" s="16"/>
    </row>
    <row r="51" spans="1:10" x14ac:dyDescent="0.2">
      <c r="A51" s="106"/>
      <c r="B51" s="15"/>
      <c r="C51" s="788"/>
      <c r="D51" s="789"/>
      <c r="E51" s="789"/>
      <c r="F51" s="789"/>
      <c r="G51" s="789"/>
      <c r="H51" s="790"/>
      <c r="I51" s="15"/>
      <c r="J51" s="16"/>
    </row>
    <row r="52" spans="1:10" x14ac:dyDescent="0.2">
      <c r="A52" s="106"/>
      <c r="B52" s="15"/>
      <c r="C52" s="788"/>
      <c r="D52" s="789"/>
      <c r="E52" s="789"/>
      <c r="F52" s="789"/>
      <c r="G52" s="789"/>
      <c r="H52" s="790"/>
      <c r="I52" s="15"/>
      <c r="J52" s="16"/>
    </row>
    <row r="53" spans="1:10" x14ac:dyDescent="0.2">
      <c r="A53" s="106" t="s">
        <v>73</v>
      </c>
      <c r="B53" s="15"/>
      <c r="C53" s="791"/>
      <c r="D53" s="792"/>
      <c r="E53" s="792"/>
      <c r="F53" s="792"/>
      <c r="G53" s="792"/>
      <c r="H53" s="793"/>
      <c r="I53" s="15"/>
      <c r="J53" s="16"/>
    </row>
    <row r="54" spans="1:10" x14ac:dyDescent="0.2">
      <c r="A54" s="106"/>
      <c r="B54" s="15"/>
      <c r="C54" s="15"/>
      <c r="D54" s="15"/>
      <c r="E54" s="15"/>
      <c r="F54" s="15"/>
      <c r="G54" s="15"/>
      <c r="H54" s="15"/>
      <c r="I54" s="15"/>
      <c r="J54" s="16"/>
    </row>
    <row r="55" spans="1:10" x14ac:dyDescent="0.2">
      <c r="A55" s="106"/>
      <c r="B55" s="15"/>
      <c r="C55" s="15"/>
      <c r="D55" s="15"/>
      <c r="E55" s="15"/>
      <c r="F55" s="15"/>
      <c r="G55" s="15"/>
      <c r="H55" s="15"/>
      <c r="I55" s="15"/>
      <c r="J55" s="16"/>
    </row>
    <row r="56" spans="1:10" x14ac:dyDescent="0.2">
      <c r="A56" s="115" t="s">
        <v>94</v>
      </c>
      <c r="B56" s="15"/>
      <c r="C56" s="532"/>
      <c r="D56" s="794"/>
      <c r="E56" s="794"/>
      <c r="F56" s="794"/>
      <c r="G56" s="794"/>
      <c r="H56" s="795"/>
      <c r="I56" s="15"/>
      <c r="J56" s="16"/>
    </row>
    <row r="57" spans="1:10" x14ac:dyDescent="0.2">
      <c r="A57" s="106"/>
      <c r="B57" s="15"/>
      <c r="C57" s="15"/>
      <c r="D57" s="15"/>
      <c r="E57" s="15"/>
      <c r="F57" s="15"/>
      <c r="G57" s="15"/>
      <c r="H57" s="15"/>
      <c r="I57" s="15"/>
      <c r="J57" s="16"/>
    </row>
    <row r="58" spans="1:10" x14ac:dyDescent="0.2">
      <c r="A58" s="106"/>
      <c r="B58" s="15"/>
      <c r="C58" s="15"/>
      <c r="D58" s="15"/>
      <c r="E58" s="15"/>
      <c r="F58" s="15"/>
      <c r="G58" s="15"/>
      <c r="H58" s="15"/>
      <c r="I58" s="15"/>
      <c r="J58" s="16"/>
    </row>
    <row r="59" spans="1:10" x14ac:dyDescent="0.2">
      <c r="A59" s="116" t="s">
        <v>549</v>
      </c>
      <c r="B59" s="15"/>
      <c r="C59" s="15"/>
      <c r="D59" s="15"/>
      <c r="E59" s="15"/>
      <c r="F59" s="15"/>
      <c r="G59" s="15"/>
      <c r="H59" s="15"/>
      <c r="I59" s="15"/>
      <c r="J59" s="16"/>
    </row>
    <row r="60" spans="1:10" x14ac:dyDescent="0.2">
      <c r="A60" s="106"/>
      <c r="B60" s="15"/>
      <c r="C60" s="785"/>
      <c r="D60" s="786"/>
      <c r="E60" s="786"/>
      <c r="F60" s="786"/>
      <c r="G60" s="786"/>
      <c r="H60" s="787"/>
      <c r="I60" s="15"/>
      <c r="J60" s="16"/>
    </row>
    <row r="61" spans="1:10" x14ac:dyDescent="0.2">
      <c r="A61" s="106"/>
      <c r="B61" s="15"/>
      <c r="C61" s="788"/>
      <c r="D61" s="789"/>
      <c r="E61" s="789"/>
      <c r="F61" s="789"/>
      <c r="G61" s="789"/>
      <c r="H61" s="790"/>
      <c r="I61" s="15"/>
      <c r="J61" s="16"/>
    </row>
    <row r="62" spans="1:10" x14ac:dyDescent="0.2">
      <c r="A62" s="106"/>
      <c r="B62" s="15"/>
      <c r="C62" s="788"/>
      <c r="D62" s="789"/>
      <c r="E62" s="789"/>
      <c r="F62" s="789"/>
      <c r="G62" s="789"/>
      <c r="H62" s="790"/>
      <c r="I62" s="15"/>
      <c r="J62" s="16"/>
    </row>
    <row r="63" spans="1:10" x14ac:dyDescent="0.2">
      <c r="A63" s="106"/>
      <c r="B63" s="15"/>
      <c r="C63" s="788"/>
      <c r="D63" s="789"/>
      <c r="E63" s="789"/>
      <c r="F63" s="789"/>
      <c r="G63" s="789"/>
      <c r="H63" s="790"/>
      <c r="I63" s="15"/>
      <c r="J63" s="16"/>
    </row>
    <row r="64" spans="1:10" x14ac:dyDescent="0.2">
      <c r="A64" s="106" t="s">
        <v>73</v>
      </c>
      <c r="B64" s="15"/>
      <c r="C64" s="791"/>
      <c r="D64" s="792"/>
      <c r="E64" s="792"/>
      <c r="F64" s="792"/>
      <c r="G64" s="792"/>
      <c r="H64" s="793"/>
      <c r="I64" s="15"/>
      <c r="J64" s="16"/>
    </row>
    <row r="65" spans="1:10" x14ac:dyDescent="0.2">
      <c r="A65" s="106"/>
      <c r="B65" s="15"/>
      <c r="C65" s="15"/>
      <c r="D65" s="15"/>
      <c r="E65" s="15"/>
      <c r="F65" s="15"/>
      <c r="G65" s="15"/>
      <c r="H65" s="15"/>
      <c r="I65" s="15"/>
      <c r="J65" s="16"/>
    </row>
    <row r="66" spans="1:10" x14ac:dyDescent="0.2">
      <c r="A66" s="106"/>
      <c r="B66" s="15"/>
      <c r="C66" s="15"/>
      <c r="D66" s="15"/>
      <c r="E66" s="15"/>
      <c r="F66" s="15"/>
      <c r="G66" s="15"/>
      <c r="H66" s="15"/>
      <c r="I66" s="15"/>
      <c r="J66" s="16"/>
    </row>
    <row r="67" spans="1:10" x14ac:dyDescent="0.2">
      <c r="A67" s="115" t="s">
        <v>94</v>
      </c>
      <c r="B67" s="15"/>
      <c r="C67" s="532"/>
      <c r="D67" s="794"/>
      <c r="E67" s="794"/>
      <c r="F67" s="794"/>
      <c r="G67" s="794"/>
      <c r="H67" s="795"/>
      <c r="I67" s="15"/>
      <c r="J67" s="16"/>
    </row>
    <row r="68" spans="1:10" x14ac:dyDescent="0.2">
      <c r="A68" s="106"/>
      <c r="B68" s="15"/>
      <c r="C68" s="15"/>
      <c r="D68" s="15"/>
      <c r="E68" s="15"/>
      <c r="F68" s="15"/>
      <c r="G68" s="15"/>
      <c r="H68" s="15"/>
      <c r="I68" s="15"/>
      <c r="J68" s="16"/>
    </row>
    <row r="69" spans="1:10" x14ac:dyDescent="0.2">
      <c r="A69" s="106"/>
      <c r="B69" s="15"/>
      <c r="C69" s="15"/>
      <c r="D69" s="15"/>
      <c r="E69" s="15"/>
      <c r="F69" s="15"/>
      <c r="G69" s="15"/>
      <c r="H69" s="15"/>
      <c r="I69" s="15"/>
      <c r="J69" s="16"/>
    </row>
    <row r="70" spans="1:10" x14ac:dyDescent="0.2">
      <c r="A70" s="116" t="s">
        <v>549</v>
      </c>
      <c r="B70" s="15"/>
      <c r="C70" s="15"/>
      <c r="D70" s="15"/>
      <c r="E70" s="15"/>
      <c r="F70" s="15"/>
      <c r="G70" s="15"/>
      <c r="H70" s="15"/>
      <c r="I70" s="15"/>
      <c r="J70" s="16"/>
    </row>
    <row r="71" spans="1:10" x14ac:dyDescent="0.2">
      <c r="A71" s="106"/>
      <c r="B71" s="15"/>
      <c r="C71" s="785"/>
      <c r="D71" s="786"/>
      <c r="E71" s="786"/>
      <c r="F71" s="786"/>
      <c r="G71" s="786"/>
      <c r="H71" s="787"/>
      <c r="I71" s="15"/>
      <c r="J71" s="16"/>
    </row>
    <row r="72" spans="1:10" x14ac:dyDescent="0.2">
      <c r="A72" s="106"/>
      <c r="B72" s="15"/>
      <c r="C72" s="788"/>
      <c r="D72" s="789"/>
      <c r="E72" s="789"/>
      <c r="F72" s="789"/>
      <c r="G72" s="789"/>
      <c r="H72" s="790"/>
      <c r="I72" s="15"/>
      <c r="J72" s="16"/>
    </row>
    <row r="73" spans="1:10" x14ac:dyDescent="0.2">
      <c r="A73" s="106"/>
      <c r="B73" s="15"/>
      <c r="C73" s="788"/>
      <c r="D73" s="789"/>
      <c r="E73" s="789"/>
      <c r="F73" s="789"/>
      <c r="G73" s="789"/>
      <c r="H73" s="790"/>
      <c r="I73" s="15"/>
      <c r="J73" s="16"/>
    </row>
    <row r="74" spans="1:10" x14ac:dyDescent="0.2">
      <c r="A74" s="106"/>
      <c r="B74" s="15"/>
      <c r="C74" s="788"/>
      <c r="D74" s="789"/>
      <c r="E74" s="789"/>
      <c r="F74" s="789"/>
      <c r="G74" s="789"/>
      <c r="H74" s="790"/>
      <c r="I74" s="15"/>
      <c r="J74" s="16"/>
    </row>
    <row r="75" spans="1:10" x14ac:dyDescent="0.2">
      <c r="A75" s="106" t="s">
        <v>73</v>
      </c>
      <c r="B75" s="15"/>
      <c r="C75" s="791"/>
      <c r="D75" s="792"/>
      <c r="E75" s="792"/>
      <c r="F75" s="792"/>
      <c r="G75" s="792"/>
      <c r="H75" s="793"/>
      <c r="I75" s="15"/>
      <c r="J75" s="16"/>
    </row>
    <row r="76" spans="1:10" x14ac:dyDescent="0.2">
      <c r="A76" s="106"/>
      <c r="B76" s="15"/>
      <c r="C76" s="15"/>
      <c r="D76" s="15"/>
      <c r="E76" s="15"/>
      <c r="F76" s="15"/>
      <c r="G76" s="15"/>
      <c r="H76" s="15"/>
      <c r="I76" s="15"/>
      <c r="J76" s="16"/>
    </row>
  </sheetData>
  <sheetProtection selectLockedCells="1"/>
  <mergeCells count="16">
    <mergeCell ref="N3:P3"/>
    <mergeCell ref="C60:H64"/>
    <mergeCell ref="C67:H67"/>
    <mergeCell ref="C71:H75"/>
    <mergeCell ref="C27:H31"/>
    <mergeCell ref="C34:H34"/>
    <mergeCell ref="C38:H42"/>
    <mergeCell ref="C45:H45"/>
    <mergeCell ref="C49:H53"/>
    <mergeCell ref="C56:H56"/>
    <mergeCell ref="C23:H23"/>
    <mergeCell ref="A5:J5"/>
    <mergeCell ref="K7:U9"/>
    <mergeCell ref="A8:J9"/>
    <mergeCell ref="C12:H12"/>
    <mergeCell ref="C16:H20"/>
  </mergeCells>
  <hyperlinks>
    <hyperlink ref="N3:P3" location="'Aloita tästä'!A1" display="PALAA TÄSTÄ KANSISIVULLE"/>
  </hyperlinks>
  <pageMargins left="0.39370078740157483" right="0.70866141732283472" top="0.39370078740157483" bottom="0.78740157480314965" header="0.31496062992125984" footer="0.31496062992125984"/>
  <pageSetup paperSize="9" scale="78" orientation="portrait" verticalDpi="0" r:id="rId1"/>
  <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Z138"/>
  <sheetViews>
    <sheetView showGridLines="0" zoomScaleNormal="100" workbookViewId="0">
      <selection activeCell="Q29" sqref="Q29"/>
    </sheetView>
  </sheetViews>
  <sheetFormatPr defaultRowHeight="12.75" x14ac:dyDescent="0.2"/>
  <cols>
    <col min="10" max="10" width="7" customWidth="1"/>
    <col min="11" max="11" width="3.42578125" customWidth="1"/>
    <col min="267" max="267" width="7" customWidth="1"/>
    <col min="523" max="523" width="7" customWidth="1"/>
    <col min="779" max="779" width="7" customWidth="1"/>
    <col min="1035" max="1035" width="7" customWidth="1"/>
    <col min="1291" max="1291" width="7" customWidth="1"/>
    <col min="1547" max="1547" width="7" customWidth="1"/>
    <col min="1803" max="1803" width="7" customWidth="1"/>
    <col min="2059" max="2059" width="7" customWidth="1"/>
    <col min="2315" max="2315" width="7" customWidth="1"/>
    <col min="2571" max="2571" width="7" customWidth="1"/>
    <col min="2827" max="2827" width="7" customWidth="1"/>
    <col min="3083" max="3083" width="7" customWidth="1"/>
    <col min="3339" max="3339" width="7" customWidth="1"/>
    <col min="3595" max="3595" width="7" customWidth="1"/>
    <col min="3851" max="3851" width="7" customWidth="1"/>
    <col min="4107" max="4107" width="7" customWidth="1"/>
    <col min="4363" max="4363" width="7" customWidth="1"/>
    <col min="4619" max="4619" width="7" customWidth="1"/>
    <col min="4875" max="4875" width="7" customWidth="1"/>
    <col min="5131" max="5131" width="7" customWidth="1"/>
    <col min="5387" max="5387" width="7" customWidth="1"/>
    <col min="5643" max="5643" width="7" customWidth="1"/>
    <col min="5899" max="5899" width="7" customWidth="1"/>
    <col min="6155" max="6155" width="7" customWidth="1"/>
    <col min="6411" max="6411" width="7" customWidth="1"/>
    <col min="6667" max="6667" width="7" customWidth="1"/>
    <col min="6923" max="6923" width="7" customWidth="1"/>
    <col min="7179" max="7179" width="7" customWidth="1"/>
    <col min="7435" max="7435" width="7" customWidth="1"/>
    <col min="7691" max="7691" width="7" customWidth="1"/>
    <col min="7947" max="7947" width="7" customWidth="1"/>
    <col min="8203" max="8203" width="7" customWidth="1"/>
    <col min="8459" max="8459" width="7" customWidth="1"/>
    <col min="8715" max="8715" width="7" customWidth="1"/>
    <col min="8971" max="8971" width="7" customWidth="1"/>
    <col min="9227" max="9227" width="7" customWidth="1"/>
    <col min="9483" max="9483" width="7" customWidth="1"/>
    <col min="9739" max="9739" width="7" customWidth="1"/>
    <col min="9995" max="9995" width="7" customWidth="1"/>
    <col min="10251" max="10251" width="7" customWidth="1"/>
    <col min="10507" max="10507" width="7" customWidth="1"/>
    <col min="10763" max="10763" width="7" customWidth="1"/>
    <col min="11019" max="11019" width="7" customWidth="1"/>
    <col min="11275" max="11275" width="7" customWidth="1"/>
    <col min="11531" max="11531" width="7" customWidth="1"/>
    <col min="11787" max="11787" width="7" customWidth="1"/>
    <col min="12043" max="12043" width="7" customWidth="1"/>
    <col min="12299" max="12299" width="7" customWidth="1"/>
    <col min="12555" max="12555" width="7" customWidth="1"/>
    <col min="12811" max="12811" width="7" customWidth="1"/>
    <col min="13067" max="13067" width="7" customWidth="1"/>
    <col min="13323" max="13323" width="7" customWidth="1"/>
    <col min="13579" max="13579" width="7" customWidth="1"/>
    <col min="13835" max="13835" width="7" customWidth="1"/>
    <col min="14091" max="14091" width="7" customWidth="1"/>
    <col min="14347" max="14347" width="7" customWidth="1"/>
    <col min="14603" max="14603" width="7" customWidth="1"/>
    <col min="14859" max="14859" width="7" customWidth="1"/>
    <col min="15115" max="15115" width="7" customWidth="1"/>
    <col min="15371" max="15371" width="7" customWidth="1"/>
    <col min="15627" max="15627" width="7" customWidth="1"/>
    <col min="15883" max="15883" width="7" customWidth="1"/>
    <col min="16139" max="16139" width="7" customWidth="1"/>
  </cols>
  <sheetData>
    <row r="1" spans="1:26" x14ac:dyDescent="0.2">
      <c r="A1" s="33"/>
      <c r="B1" s="33"/>
      <c r="C1" s="33"/>
      <c r="D1" s="33"/>
      <c r="E1" s="33"/>
      <c r="F1" s="33"/>
      <c r="G1" s="33"/>
      <c r="H1" s="33"/>
      <c r="I1" s="33"/>
      <c r="J1" s="113"/>
    </row>
    <row r="2" spans="1:26" x14ac:dyDescent="0.2">
      <c r="A2" s="33"/>
      <c r="B2" s="33"/>
      <c r="C2" s="33"/>
      <c r="D2" s="33"/>
      <c r="E2" s="33"/>
      <c r="F2" s="33"/>
      <c r="G2" s="33"/>
      <c r="H2" s="33"/>
      <c r="I2" s="33"/>
      <c r="J2" s="113"/>
      <c r="N2" s="551" t="s">
        <v>307</v>
      </c>
      <c r="O2" s="552"/>
      <c r="P2" s="553"/>
    </row>
    <row r="3" spans="1:26" x14ac:dyDescent="0.2">
      <c r="A3" s="33"/>
      <c r="B3" s="33"/>
      <c r="C3" s="33"/>
      <c r="D3" s="33"/>
      <c r="E3" s="33"/>
      <c r="F3" s="33"/>
      <c r="G3" s="33"/>
      <c r="H3" s="33"/>
      <c r="I3" s="33"/>
      <c r="J3" s="113"/>
    </row>
    <row r="4" spans="1:26" x14ac:dyDescent="0.2">
      <c r="A4" s="33"/>
      <c r="B4" s="33"/>
      <c r="C4" s="33"/>
      <c r="D4" s="33"/>
      <c r="E4" s="33"/>
      <c r="F4" s="33"/>
      <c r="G4" s="33"/>
      <c r="H4" s="33"/>
      <c r="I4" s="33"/>
      <c r="J4" s="113"/>
    </row>
    <row r="5" spans="1:26" x14ac:dyDescent="0.2">
      <c r="A5" s="128" t="s">
        <v>100</v>
      </c>
      <c r="B5" s="129"/>
      <c r="C5" s="129"/>
      <c r="D5" s="129"/>
      <c r="E5" s="129"/>
      <c r="F5" s="129"/>
      <c r="G5" s="129"/>
      <c r="H5" s="129"/>
      <c r="I5" s="129"/>
      <c r="J5" s="130"/>
    </row>
    <row r="6" spans="1:26" x14ac:dyDescent="0.2">
      <c r="A6" s="112"/>
      <c r="B6" s="33"/>
      <c r="C6" s="33"/>
      <c r="D6" s="33"/>
      <c r="E6" s="33"/>
      <c r="F6" s="33"/>
      <c r="G6" s="33"/>
      <c r="H6" s="33"/>
      <c r="I6" s="33"/>
      <c r="J6" s="113"/>
    </row>
    <row r="7" spans="1:26" ht="13.15" customHeight="1" x14ac:dyDescent="0.2">
      <c r="A7" s="447" t="s">
        <v>101</v>
      </c>
      <c r="B7" s="31"/>
      <c r="C7" s="31"/>
      <c r="D7" s="31"/>
      <c r="E7" s="31"/>
      <c r="F7" s="31"/>
      <c r="G7" s="31"/>
      <c r="H7" s="31"/>
      <c r="I7" s="31"/>
      <c r="J7" s="32"/>
    </row>
    <row r="8" spans="1:26" x14ac:dyDescent="0.2">
      <c r="A8" s="106"/>
      <c r="B8" s="15"/>
      <c r="C8" s="15"/>
      <c r="D8" s="15"/>
      <c r="E8" s="15"/>
      <c r="F8" s="15"/>
      <c r="G8" s="15"/>
      <c r="H8" s="15"/>
      <c r="I8" s="15"/>
      <c r="J8" s="16"/>
    </row>
    <row r="9" spans="1:26" x14ac:dyDescent="0.2">
      <c r="A9" s="111"/>
      <c r="B9" s="237"/>
      <c r="C9" s="237"/>
      <c r="D9" s="237"/>
      <c r="E9" s="237"/>
      <c r="F9" s="237"/>
      <c r="G9" s="237"/>
      <c r="H9" s="237"/>
      <c r="I9" s="237"/>
      <c r="J9" s="110"/>
    </row>
    <row r="10" spans="1:26" x14ac:dyDescent="0.2">
      <c r="A10" s="4"/>
      <c r="B10" s="1"/>
      <c r="C10" s="1"/>
      <c r="D10" s="1"/>
      <c r="E10" s="1"/>
      <c r="F10" s="1"/>
      <c r="G10" s="1"/>
      <c r="H10" s="1"/>
      <c r="I10" s="1"/>
      <c r="J10" s="5"/>
    </row>
    <row r="11" spans="1:26" x14ac:dyDescent="0.2">
      <c r="A11" s="474"/>
      <c r="B11" s="31"/>
      <c r="C11" s="31"/>
      <c r="D11" s="31"/>
      <c r="E11" s="31"/>
      <c r="F11" s="31"/>
      <c r="G11" s="31"/>
      <c r="H11" s="31"/>
      <c r="I11" s="31"/>
      <c r="J11" s="32"/>
    </row>
    <row r="12" spans="1:26" ht="12.75" customHeight="1" x14ac:dyDescent="0.2">
      <c r="A12" s="116" t="s">
        <v>102</v>
      </c>
      <c r="B12" s="18"/>
      <c r="C12" s="796"/>
      <c r="D12" s="797"/>
      <c r="E12" s="797"/>
      <c r="F12" s="797"/>
      <c r="G12" s="797"/>
      <c r="H12" s="798"/>
      <c r="I12" s="15"/>
      <c r="J12" s="16"/>
      <c r="L12" s="36" t="s">
        <v>123</v>
      </c>
      <c r="M12" s="35"/>
      <c r="N12" s="35"/>
      <c r="O12" s="35"/>
      <c r="P12" s="35"/>
      <c r="Q12" s="35"/>
    </row>
    <row r="13" spans="1:26" x14ac:dyDescent="0.2">
      <c r="A13" s="116"/>
      <c r="B13" s="18"/>
      <c r="C13" s="18"/>
      <c r="D13" s="18"/>
      <c r="E13" s="18"/>
      <c r="F13" s="15"/>
      <c r="G13" s="15"/>
      <c r="H13" s="15"/>
      <c r="I13" s="15"/>
      <c r="J13" s="16"/>
    </row>
    <row r="14" spans="1:26" x14ac:dyDescent="0.2">
      <c r="A14" s="116" t="s">
        <v>103</v>
      </c>
      <c r="B14" s="18"/>
      <c r="C14" s="532"/>
      <c r="D14" s="515"/>
      <c r="E14" s="515"/>
      <c r="F14" s="515"/>
      <c r="G14" s="515"/>
      <c r="H14" s="516"/>
      <c r="I14" s="15"/>
      <c r="J14" s="16"/>
      <c r="L14" s="36" t="s">
        <v>124</v>
      </c>
      <c r="M14" s="35"/>
      <c r="N14" s="35"/>
      <c r="O14" s="35"/>
      <c r="P14" s="35"/>
      <c r="Q14" s="35"/>
      <c r="R14" s="35"/>
    </row>
    <row r="15" spans="1:26" x14ac:dyDescent="0.2">
      <c r="A15" s="116"/>
      <c r="B15" s="18"/>
      <c r="C15" s="18"/>
      <c r="D15" s="18"/>
      <c r="E15" s="18"/>
      <c r="F15" s="15"/>
      <c r="G15" s="15"/>
      <c r="H15" s="15"/>
      <c r="I15" s="15"/>
      <c r="J15" s="16"/>
    </row>
    <row r="16" spans="1:26" x14ac:dyDescent="0.2">
      <c r="A16" s="116" t="s">
        <v>104</v>
      </c>
      <c r="B16" s="18"/>
      <c r="C16" s="18"/>
      <c r="D16" s="18"/>
      <c r="E16" s="18"/>
      <c r="F16" s="15"/>
      <c r="G16" s="15"/>
      <c r="H16" s="15"/>
      <c r="I16" s="15"/>
      <c r="J16" s="16"/>
      <c r="L16" s="104" t="s">
        <v>132</v>
      </c>
      <c r="M16" s="35"/>
      <c r="N16" s="35"/>
      <c r="O16" s="35"/>
      <c r="P16" s="35"/>
      <c r="Q16" s="35"/>
      <c r="R16" s="35"/>
      <c r="S16" s="35"/>
      <c r="T16" s="35"/>
      <c r="U16" s="24"/>
      <c r="V16" s="24"/>
      <c r="W16" s="24"/>
      <c r="X16" s="24"/>
      <c r="Y16" s="24"/>
      <c r="Z16" s="24"/>
    </row>
    <row r="17" spans="1:22" s="13" customFormat="1" x14ac:dyDescent="0.2">
      <c r="A17" s="472" t="s">
        <v>7</v>
      </c>
      <c r="B17" s="473"/>
      <c r="C17" s="120"/>
      <c r="D17" s="473" t="s">
        <v>8</v>
      </c>
      <c r="E17" s="121"/>
      <c r="F17" s="121"/>
      <c r="G17" s="121"/>
      <c r="H17" s="121"/>
      <c r="I17" s="121"/>
      <c r="J17" s="122"/>
      <c r="K17"/>
      <c r="L17" s="104" t="s">
        <v>131</v>
      </c>
      <c r="M17" s="131"/>
      <c r="N17" s="131"/>
      <c r="O17" s="131"/>
      <c r="P17" s="131"/>
      <c r="Q17" s="131"/>
    </row>
    <row r="18" spans="1:22" x14ac:dyDescent="0.2">
      <c r="A18" s="106"/>
      <c r="B18" s="15"/>
      <c r="C18" s="15"/>
      <c r="D18" s="15"/>
      <c r="E18" s="15"/>
      <c r="F18" s="15"/>
      <c r="G18" s="15"/>
      <c r="H18" s="15"/>
      <c r="I18" s="15"/>
      <c r="J18" s="16"/>
    </row>
    <row r="19" spans="1:22" x14ac:dyDescent="0.2">
      <c r="A19" s="106" t="s">
        <v>105</v>
      </c>
      <c r="B19" s="15"/>
      <c r="C19" s="15"/>
      <c r="D19" s="15"/>
      <c r="E19" s="15"/>
      <c r="F19" s="15"/>
      <c r="G19" s="15"/>
      <c r="H19" s="15"/>
      <c r="I19" s="15"/>
      <c r="J19" s="16"/>
      <c r="L19" s="36" t="s">
        <v>126</v>
      </c>
      <c r="M19" s="35"/>
      <c r="N19" s="35"/>
      <c r="O19" s="35"/>
      <c r="P19" s="35"/>
    </row>
    <row r="20" spans="1:22" x14ac:dyDescent="0.2">
      <c r="A20" s="106"/>
      <c r="B20" s="15"/>
      <c r="C20" s="785"/>
      <c r="D20" s="809"/>
      <c r="E20" s="809"/>
      <c r="F20" s="809"/>
      <c r="G20" s="809"/>
      <c r="H20" s="810"/>
      <c r="I20" s="15"/>
      <c r="J20" s="16"/>
    </row>
    <row r="21" spans="1:22" x14ac:dyDescent="0.2">
      <c r="A21" s="106"/>
      <c r="B21" s="15"/>
      <c r="C21" s="811"/>
      <c r="D21" s="565"/>
      <c r="E21" s="565"/>
      <c r="F21" s="565"/>
      <c r="G21" s="565"/>
      <c r="H21" s="812"/>
      <c r="I21" s="15"/>
      <c r="J21" s="16"/>
    </row>
    <row r="22" spans="1:22" x14ac:dyDescent="0.2">
      <c r="A22" s="115"/>
      <c r="B22" s="15"/>
      <c r="C22" s="811"/>
      <c r="D22" s="565"/>
      <c r="E22" s="565"/>
      <c r="F22" s="565"/>
      <c r="G22" s="565"/>
      <c r="H22" s="812"/>
      <c r="I22" s="15"/>
      <c r="J22" s="16"/>
    </row>
    <row r="23" spans="1:22" x14ac:dyDescent="0.2">
      <c r="A23" s="106"/>
      <c r="B23" s="15"/>
      <c r="C23" s="811"/>
      <c r="D23" s="565"/>
      <c r="E23" s="565"/>
      <c r="F23" s="565"/>
      <c r="G23" s="565"/>
      <c r="H23" s="812"/>
      <c r="I23" s="15"/>
      <c r="J23" s="16"/>
    </row>
    <row r="24" spans="1:22" x14ac:dyDescent="0.2">
      <c r="A24" s="106"/>
      <c r="B24" s="15"/>
      <c r="C24" s="813"/>
      <c r="D24" s="814"/>
      <c r="E24" s="814"/>
      <c r="F24" s="814"/>
      <c r="G24" s="814"/>
      <c r="H24" s="815"/>
      <c r="I24" s="15"/>
      <c r="J24" s="16"/>
    </row>
    <row r="25" spans="1:22" x14ac:dyDescent="0.2">
      <c r="A25" s="116"/>
      <c r="B25" s="15"/>
      <c r="C25" s="15"/>
      <c r="D25" s="15"/>
      <c r="E25" s="15"/>
      <c r="F25" s="15"/>
      <c r="G25" s="15"/>
      <c r="H25" s="15"/>
      <c r="I25" s="15"/>
      <c r="J25" s="16"/>
    </row>
    <row r="26" spans="1:22" x14ac:dyDescent="0.2">
      <c r="A26" s="106" t="s">
        <v>106</v>
      </c>
      <c r="B26" s="15"/>
      <c r="C26" s="15"/>
      <c r="D26" s="15"/>
      <c r="E26" s="15"/>
      <c r="F26" s="15"/>
      <c r="G26" s="15"/>
      <c r="H26" s="15"/>
      <c r="I26" s="15"/>
      <c r="J26" s="16"/>
      <c r="L26" s="36" t="s">
        <v>127</v>
      </c>
      <c r="M26" s="35"/>
      <c r="N26" s="35"/>
      <c r="O26" s="35"/>
      <c r="P26" s="35"/>
      <c r="Q26" s="35"/>
      <c r="R26" s="35"/>
      <c r="S26" s="35"/>
      <c r="T26" s="35"/>
      <c r="U26" s="35"/>
      <c r="V26" s="35"/>
    </row>
    <row r="27" spans="1:22" x14ac:dyDescent="0.2">
      <c r="A27" s="106"/>
      <c r="B27" s="15"/>
      <c r="C27" s="785"/>
      <c r="D27" s="809"/>
      <c r="E27" s="809"/>
      <c r="F27" s="809"/>
      <c r="G27" s="809"/>
      <c r="H27" s="810"/>
      <c r="I27" s="15"/>
      <c r="J27" s="16"/>
    </row>
    <row r="28" spans="1:22" x14ac:dyDescent="0.2">
      <c r="A28" s="106"/>
      <c r="B28" s="15"/>
      <c r="C28" s="811"/>
      <c r="D28" s="565"/>
      <c r="E28" s="565"/>
      <c r="F28" s="565"/>
      <c r="G28" s="565"/>
      <c r="H28" s="812"/>
      <c r="I28" s="15"/>
      <c r="J28" s="16"/>
    </row>
    <row r="29" spans="1:22" x14ac:dyDescent="0.2">
      <c r="A29" s="106"/>
      <c r="B29" s="15"/>
      <c r="C29" s="811"/>
      <c r="D29" s="565"/>
      <c r="E29" s="565"/>
      <c r="F29" s="565"/>
      <c r="G29" s="565"/>
      <c r="H29" s="812"/>
      <c r="I29" s="15"/>
      <c r="J29" s="16"/>
    </row>
    <row r="30" spans="1:22" x14ac:dyDescent="0.2">
      <c r="A30" s="106"/>
      <c r="B30" s="15"/>
      <c r="C30" s="811"/>
      <c r="D30" s="565"/>
      <c r="E30" s="565"/>
      <c r="F30" s="565"/>
      <c r="G30" s="565"/>
      <c r="H30" s="812"/>
      <c r="I30" s="15"/>
      <c r="J30" s="16"/>
    </row>
    <row r="31" spans="1:22" x14ac:dyDescent="0.2">
      <c r="A31" s="106"/>
      <c r="B31" s="15"/>
      <c r="C31" s="813"/>
      <c r="D31" s="814"/>
      <c r="E31" s="814"/>
      <c r="F31" s="814"/>
      <c r="G31" s="814"/>
      <c r="H31" s="815"/>
      <c r="I31" s="15"/>
      <c r="J31" s="16"/>
    </row>
    <row r="32" spans="1:22" x14ac:dyDescent="0.2">
      <c r="A32" s="106"/>
      <c r="B32" s="15"/>
      <c r="C32" s="15"/>
      <c r="D32" s="15"/>
      <c r="E32" s="15"/>
      <c r="F32" s="15"/>
      <c r="G32" s="15"/>
      <c r="H32" s="15"/>
      <c r="I32" s="15"/>
      <c r="J32" s="16"/>
    </row>
    <row r="33" spans="1:18" x14ac:dyDescent="0.2">
      <c r="A33" s="116" t="s">
        <v>107</v>
      </c>
      <c r="B33" s="15"/>
      <c r="C33" s="15"/>
      <c r="D33" s="15"/>
      <c r="E33" s="15"/>
      <c r="F33" s="15"/>
      <c r="G33" s="15"/>
      <c r="H33" s="15"/>
      <c r="I33" s="15"/>
      <c r="J33" s="16"/>
      <c r="L33" s="36" t="s">
        <v>128</v>
      </c>
      <c r="M33" s="35"/>
      <c r="N33" s="35"/>
    </row>
    <row r="34" spans="1:18" x14ac:dyDescent="0.2">
      <c r="A34" s="475"/>
      <c r="B34" s="18" t="s">
        <v>108</v>
      </c>
      <c r="C34" s="15"/>
      <c r="D34" s="15"/>
      <c r="E34" s="15"/>
      <c r="F34" s="15"/>
      <c r="G34" s="15"/>
      <c r="H34" s="15"/>
      <c r="I34" s="15"/>
      <c r="J34" s="16"/>
    </row>
    <row r="35" spans="1:18" x14ac:dyDescent="0.2">
      <c r="A35" s="475"/>
      <c r="B35" s="18" t="s">
        <v>109</v>
      </c>
      <c r="C35" s="15"/>
      <c r="D35" s="15"/>
      <c r="E35" s="15"/>
      <c r="F35" s="15"/>
      <c r="G35" s="15"/>
      <c r="H35" s="15"/>
      <c r="I35" s="15"/>
      <c r="J35" s="16"/>
    </row>
    <row r="36" spans="1:18" x14ac:dyDescent="0.2">
      <c r="A36" s="475"/>
      <c r="B36" s="18" t="s">
        <v>110</v>
      </c>
      <c r="C36" s="15"/>
      <c r="D36" s="15"/>
      <c r="E36" s="15"/>
      <c r="F36" s="15"/>
      <c r="G36" s="15"/>
      <c r="H36" s="15"/>
      <c r="I36" s="15"/>
      <c r="J36" s="16"/>
    </row>
    <row r="37" spans="1:18" x14ac:dyDescent="0.2">
      <c r="A37" s="475"/>
      <c r="B37" s="18" t="s">
        <v>111</v>
      </c>
      <c r="C37" s="15"/>
      <c r="D37" s="15"/>
      <c r="E37" s="15"/>
      <c r="F37" s="15"/>
      <c r="G37" s="15"/>
      <c r="H37" s="15"/>
      <c r="I37" s="15"/>
      <c r="J37" s="16"/>
    </row>
    <row r="38" spans="1:18" x14ac:dyDescent="0.2">
      <c r="A38" s="475"/>
      <c r="B38" s="18" t="s">
        <v>112</v>
      </c>
      <c r="C38" s="15"/>
      <c r="D38" s="15"/>
      <c r="E38" s="15"/>
      <c r="F38" s="15"/>
      <c r="G38" s="15"/>
      <c r="H38" s="15"/>
      <c r="I38" s="15"/>
      <c r="J38" s="16"/>
    </row>
    <row r="39" spans="1:18" x14ac:dyDescent="0.2">
      <c r="A39" s="475"/>
      <c r="B39" s="18" t="s">
        <v>113</v>
      </c>
      <c r="C39" s="15"/>
      <c r="D39" s="15"/>
      <c r="E39" s="15"/>
      <c r="F39" s="15"/>
      <c r="G39" s="15"/>
      <c r="H39" s="15"/>
      <c r="I39" s="15"/>
      <c r="J39" s="16"/>
    </row>
    <row r="40" spans="1:18" x14ac:dyDescent="0.2">
      <c r="A40" s="475"/>
      <c r="B40" s="18" t="s">
        <v>114</v>
      </c>
      <c r="C40" s="15"/>
      <c r="D40" s="15"/>
      <c r="E40" s="15"/>
      <c r="F40" s="15"/>
      <c r="G40" s="15"/>
      <c r="H40" s="15"/>
      <c r="I40" s="15"/>
      <c r="J40" s="16"/>
    </row>
    <row r="41" spans="1:18" x14ac:dyDescent="0.2">
      <c r="A41" s="475"/>
      <c r="B41" s="18" t="s">
        <v>115</v>
      </c>
      <c r="C41" s="15"/>
      <c r="D41" s="15"/>
      <c r="E41" s="15"/>
      <c r="F41" s="15"/>
      <c r="G41" s="15"/>
      <c r="H41" s="15"/>
      <c r="I41" s="15"/>
      <c r="J41" s="16"/>
    </row>
    <row r="42" spans="1:18" x14ac:dyDescent="0.2">
      <c r="A42" s="106"/>
      <c r="B42" s="15"/>
      <c r="C42" s="15"/>
      <c r="D42" s="15" t="s">
        <v>543</v>
      </c>
      <c r="E42" s="15"/>
      <c r="F42" s="15"/>
      <c r="G42" s="15"/>
      <c r="H42" s="15"/>
      <c r="I42" s="15"/>
      <c r="J42" s="16"/>
    </row>
    <row r="43" spans="1:18" x14ac:dyDescent="0.2">
      <c r="A43" s="106" t="s">
        <v>116</v>
      </c>
      <c r="B43" s="15"/>
      <c r="C43" s="15"/>
      <c r="D43" s="203"/>
      <c r="E43" s="15"/>
      <c r="F43" s="15"/>
      <c r="G43" s="15"/>
      <c r="H43" s="15"/>
      <c r="I43" s="15"/>
      <c r="J43" s="16"/>
      <c r="L43" s="36" t="s">
        <v>129</v>
      </c>
      <c r="M43" s="35"/>
      <c r="N43" s="35"/>
      <c r="O43" s="35"/>
      <c r="P43" s="35"/>
      <c r="Q43" s="35"/>
      <c r="R43" s="35"/>
    </row>
    <row r="44" spans="1:18" x14ac:dyDescent="0.2">
      <c r="A44" s="116" t="s">
        <v>117</v>
      </c>
      <c r="B44" s="15"/>
      <c r="C44" s="15"/>
      <c r="D44" s="203"/>
      <c r="E44" s="15"/>
      <c r="F44" s="15"/>
      <c r="G44" s="15"/>
      <c r="H44" s="15"/>
      <c r="I44" s="15"/>
      <c r="J44" s="16"/>
    </row>
    <row r="45" spans="1:18" x14ac:dyDescent="0.2">
      <c r="A45" s="116" t="s">
        <v>121</v>
      </c>
      <c r="B45" s="15"/>
      <c r="C45" s="15"/>
      <c r="D45" s="203"/>
      <c r="E45" s="15"/>
      <c r="F45" s="15"/>
      <c r="G45" s="15"/>
      <c r="H45" s="15"/>
      <c r="I45" s="15"/>
      <c r="J45" s="16"/>
    </row>
    <row r="46" spans="1:18" x14ac:dyDescent="0.2">
      <c r="A46" s="106" t="s">
        <v>118</v>
      </c>
      <c r="B46" s="15"/>
      <c r="C46" s="15"/>
      <c r="D46" s="203"/>
      <c r="E46" s="15"/>
      <c r="F46" s="15"/>
      <c r="G46" s="15"/>
      <c r="H46" s="15"/>
      <c r="I46" s="15"/>
      <c r="J46" s="16"/>
    </row>
    <row r="47" spans="1:18" x14ac:dyDescent="0.2">
      <c r="A47" s="116" t="s">
        <v>119</v>
      </c>
      <c r="B47" s="15"/>
      <c r="C47" s="15"/>
      <c r="D47" s="203"/>
      <c r="E47" s="15"/>
      <c r="F47" s="15"/>
      <c r="G47" s="15"/>
      <c r="H47" s="15"/>
      <c r="I47" s="15"/>
      <c r="J47" s="16"/>
    </row>
    <row r="48" spans="1:18" x14ac:dyDescent="0.2">
      <c r="A48" s="116" t="s">
        <v>120</v>
      </c>
      <c r="B48" s="15"/>
      <c r="C48" s="15"/>
      <c r="D48" s="203"/>
      <c r="E48" s="15"/>
      <c r="F48" s="18" t="s">
        <v>122</v>
      </c>
      <c r="G48" s="816"/>
      <c r="H48" s="816"/>
      <c r="I48" s="15"/>
      <c r="J48" s="16"/>
    </row>
    <row r="49" spans="1:26" x14ac:dyDescent="0.2">
      <c r="A49" s="116" t="s">
        <v>120</v>
      </c>
      <c r="B49" s="15"/>
      <c r="C49" s="15"/>
      <c r="D49" s="203"/>
      <c r="E49" s="15"/>
      <c r="F49" s="18" t="s">
        <v>122</v>
      </c>
      <c r="G49" s="816"/>
      <c r="H49" s="816"/>
      <c r="I49" s="15"/>
      <c r="J49" s="16"/>
    </row>
    <row r="50" spans="1:26" x14ac:dyDescent="0.2">
      <c r="A50" s="116" t="s">
        <v>120</v>
      </c>
      <c r="B50" s="15"/>
      <c r="C50" s="15"/>
      <c r="D50" s="203"/>
      <c r="E50" s="15"/>
      <c r="F50" s="18" t="s">
        <v>122</v>
      </c>
      <c r="G50" s="816"/>
      <c r="H50" s="816"/>
      <c r="I50" s="15"/>
      <c r="J50" s="16"/>
    </row>
    <row r="51" spans="1:26" x14ac:dyDescent="0.2">
      <c r="A51" s="106"/>
      <c r="B51" s="15"/>
      <c r="C51" s="15"/>
      <c r="D51" s="15"/>
      <c r="E51" s="15"/>
      <c r="F51" s="15"/>
      <c r="G51" s="15"/>
      <c r="H51" s="15"/>
      <c r="I51" s="15"/>
      <c r="J51" s="16"/>
    </row>
    <row r="52" spans="1:26" x14ac:dyDescent="0.2">
      <c r="A52" s="106"/>
      <c r="B52" s="15"/>
      <c r="C52" s="15"/>
      <c r="D52" s="15"/>
      <c r="E52" s="15"/>
      <c r="F52" s="15"/>
      <c r="G52" s="15"/>
      <c r="H52" s="15"/>
      <c r="I52" s="15"/>
      <c r="J52" s="16"/>
    </row>
    <row r="53" spans="1:26" x14ac:dyDescent="0.2">
      <c r="A53" s="111"/>
      <c r="B53" s="237"/>
      <c r="C53" s="237"/>
      <c r="D53" s="237"/>
      <c r="E53" s="237"/>
      <c r="F53" s="237"/>
      <c r="G53" s="237"/>
      <c r="H53" s="237"/>
      <c r="I53" s="237"/>
      <c r="J53" s="110"/>
    </row>
    <row r="54" spans="1:26" x14ac:dyDescent="0.2">
      <c r="A54" s="474"/>
      <c r="B54" s="31"/>
      <c r="C54" s="31"/>
      <c r="D54" s="31"/>
      <c r="E54" s="31"/>
      <c r="F54" s="31"/>
      <c r="G54" s="31"/>
      <c r="H54" s="31"/>
      <c r="I54" s="31"/>
      <c r="J54" s="32"/>
    </row>
    <row r="55" spans="1:26" x14ac:dyDescent="0.2">
      <c r="A55" s="116" t="s">
        <v>102</v>
      </c>
      <c r="B55" s="18"/>
      <c r="C55" s="532"/>
      <c r="D55" s="515"/>
      <c r="E55" s="515"/>
      <c r="F55" s="515"/>
      <c r="G55" s="515"/>
      <c r="H55" s="516"/>
      <c r="I55" s="15"/>
      <c r="J55" s="16"/>
      <c r="L55" s="36" t="s">
        <v>123</v>
      </c>
      <c r="M55" s="35"/>
      <c r="N55" s="35"/>
      <c r="O55" s="35"/>
      <c r="P55" s="35"/>
      <c r="Q55" s="35"/>
    </row>
    <row r="56" spans="1:26" x14ac:dyDescent="0.2">
      <c r="A56" s="116"/>
      <c r="B56" s="18"/>
      <c r="C56" s="18"/>
      <c r="D56" s="18"/>
      <c r="E56" s="18"/>
      <c r="F56" s="15"/>
      <c r="G56" s="15"/>
      <c r="H56" s="15"/>
      <c r="I56" s="15"/>
      <c r="J56" s="16"/>
    </row>
    <row r="57" spans="1:26" x14ac:dyDescent="0.2">
      <c r="A57" s="116" t="s">
        <v>103</v>
      </c>
      <c r="B57" s="18"/>
      <c r="C57" s="532"/>
      <c r="D57" s="515"/>
      <c r="E57" s="515"/>
      <c r="F57" s="515"/>
      <c r="G57" s="515"/>
      <c r="H57" s="516"/>
      <c r="I57" s="15"/>
      <c r="J57" s="16"/>
      <c r="L57" s="36" t="s">
        <v>124</v>
      </c>
      <c r="M57" s="35"/>
      <c r="N57" s="35"/>
      <c r="O57" s="35"/>
      <c r="P57" s="35"/>
      <c r="Q57" s="35"/>
      <c r="R57" s="35"/>
    </row>
    <row r="58" spans="1:26" x14ac:dyDescent="0.2">
      <c r="A58" s="116"/>
      <c r="B58" s="18"/>
      <c r="C58" s="18"/>
      <c r="D58" s="18"/>
      <c r="E58" s="18"/>
      <c r="F58" s="15"/>
      <c r="G58" s="15"/>
      <c r="H58" s="15"/>
      <c r="I58" s="15"/>
      <c r="J58" s="16"/>
    </row>
    <row r="59" spans="1:26" x14ac:dyDescent="0.2">
      <c r="A59" s="116" t="s">
        <v>104</v>
      </c>
      <c r="B59" s="18"/>
      <c r="C59" s="18"/>
      <c r="D59" s="18"/>
      <c r="E59" s="18"/>
      <c r="F59" s="15"/>
      <c r="G59" s="15"/>
      <c r="H59" s="15"/>
      <c r="I59" s="15"/>
      <c r="J59" s="16"/>
      <c r="L59" s="104" t="s">
        <v>125</v>
      </c>
      <c r="M59" s="35"/>
      <c r="N59" s="35"/>
      <c r="O59" s="35"/>
      <c r="P59" s="35"/>
      <c r="Q59" s="35"/>
      <c r="R59" s="35"/>
      <c r="S59" s="35"/>
      <c r="T59" s="35"/>
      <c r="U59" s="35"/>
      <c r="V59" s="35"/>
      <c r="W59" s="35"/>
      <c r="X59" s="35"/>
      <c r="Y59" s="35"/>
      <c r="Z59" s="35"/>
    </row>
    <row r="60" spans="1:26" x14ac:dyDescent="0.2">
      <c r="A60" s="475" t="s">
        <v>7</v>
      </c>
      <c r="B60" s="469"/>
      <c r="C60" s="470"/>
      <c r="D60" s="469" t="s">
        <v>8</v>
      </c>
      <c r="E60" s="15"/>
      <c r="F60" s="15"/>
      <c r="G60" s="15"/>
      <c r="H60" s="15"/>
      <c r="I60" s="15"/>
      <c r="J60" s="16"/>
      <c r="L60" s="13"/>
      <c r="M60" s="13"/>
      <c r="N60" s="13"/>
      <c r="O60" s="13"/>
      <c r="P60" s="13"/>
      <c r="Q60" s="13"/>
      <c r="R60" s="13"/>
      <c r="S60" s="13"/>
      <c r="T60" s="13"/>
      <c r="U60" s="13"/>
      <c r="V60" s="13"/>
      <c r="W60" s="13"/>
      <c r="X60" s="13"/>
      <c r="Y60" s="13"/>
      <c r="Z60" s="13"/>
    </row>
    <row r="61" spans="1:26" x14ac:dyDescent="0.2">
      <c r="A61" s="106"/>
      <c r="B61" s="15"/>
      <c r="C61" s="15"/>
      <c r="D61" s="15"/>
      <c r="E61" s="15"/>
      <c r="F61" s="15"/>
      <c r="G61" s="15"/>
      <c r="H61" s="15"/>
      <c r="I61" s="15"/>
      <c r="J61" s="16"/>
    </row>
    <row r="62" spans="1:26" x14ac:dyDescent="0.2">
      <c r="A62" s="106" t="s">
        <v>105</v>
      </c>
      <c r="B62" s="15"/>
      <c r="C62" s="15"/>
      <c r="D62" s="15"/>
      <c r="E62" s="15"/>
      <c r="F62" s="15"/>
      <c r="G62" s="15"/>
      <c r="H62" s="15"/>
      <c r="I62" s="15"/>
      <c r="J62" s="16"/>
      <c r="L62" s="36" t="s">
        <v>126</v>
      </c>
      <c r="M62" s="35"/>
      <c r="N62" s="35"/>
      <c r="O62" s="35"/>
      <c r="P62" s="35"/>
    </row>
    <row r="63" spans="1:26" x14ac:dyDescent="0.2">
      <c r="A63" s="106"/>
      <c r="B63" s="15"/>
      <c r="C63" s="785"/>
      <c r="D63" s="809"/>
      <c r="E63" s="809"/>
      <c r="F63" s="809"/>
      <c r="G63" s="809"/>
      <c r="H63" s="810"/>
      <c r="I63" s="15"/>
      <c r="J63" s="16"/>
    </row>
    <row r="64" spans="1:26" x14ac:dyDescent="0.2">
      <c r="A64" s="106"/>
      <c r="B64" s="15"/>
      <c r="C64" s="811"/>
      <c r="D64" s="565"/>
      <c r="E64" s="565"/>
      <c r="F64" s="565"/>
      <c r="G64" s="565"/>
      <c r="H64" s="812"/>
      <c r="I64" s="15"/>
      <c r="J64" s="16"/>
    </row>
    <row r="65" spans="1:22" x14ac:dyDescent="0.2">
      <c r="A65" s="115"/>
      <c r="B65" s="15"/>
      <c r="C65" s="811"/>
      <c r="D65" s="565"/>
      <c r="E65" s="565"/>
      <c r="F65" s="565"/>
      <c r="G65" s="565"/>
      <c r="H65" s="812"/>
      <c r="I65" s="15"/>
      <c r="J65" s="16"/>
    </row>
    <row r="66" spans="1:22" x14ac:dyDescent="0.2">
      <c r="A66" s="106"/>
      <c r="B66" s="15"/>
      <c r="C66" s="811"/>
      <c r="D66" s="565"/>
      <c r="E66" s="565"/>
      <c r="F66" s="565"/>
      <c r="G66" s="565"/>
      <c r="H66" s="812"/>
      <c r="I66" s="15"/>
      <c r="J66" s="16"/>
    </row>
    <row r="67" spans="1:22" x14ac:dyDescent="0.2">
      <c r="A67" s="106"/>
      <c r="B67" s="15"/>
      <c r="C67" s="813"/>
      <c r="D67" s="814"/>
      <c r="E67" s="814"/>
      <c r="F67" s="814"/>
      <c r="G67" s="814"/>
      <c r="H67" s="815"/>
      <c r="I67" s="15"/>
      <c r="J67" s="16"/>
    </row>
    <row r="68" spans="1:22" x14ac:dyDescent="0.2">
      <c r="A68" s="116"/>
      <c r="B68" s="15"/>
      <c r="C68" s="15"/>
      <c r="D68" s="15"/>
      <c r="E68" s="15"/>
      <c r="F68" s="15"/>
      <c r="G68" s="15"/>
      <c r="H68" s="15"/>
      <c r="I68" s="15"/>
      <c r="J68" s="16"/>
    </row>
    <row r="69" spans="1:22" x14ac:dyDescent="0.2">
      <c r="A69" s="106" t="s">
        <v>106</v>
      </c>
      <c r="B69" s="15"/>
      <c r="C69" s="15"/>
      <c r="D69" s="15"/>
      <c r="E69" s="15"/>
      <c r="F69" s="15"/>
      <c r="G69" s="15"/>
      <c r="H69" s="15"/>
      <c r="I69" s="15"/>
      <c r="J69" s="16"/>
      <c r="L69" s="36" t="s">
        <v>127</v>
      </c>
      <c r="M69" s="35"/>
      <c r="N69" s="35"/>
      <c r="O69" s="35"/>
      <c r="P69" s="35"/>
      <c r="Q69" s="35"/>
      <c r="R69" s="35"/>
      <c r="S69" s="35"/>
      <c r="T69" s="35"/>
      <c r="U69" s="35"/>
      <c r="V69" s="35"/>
    </row>
    <row r="70" spans="1:22" x14ac:dyDescent="0.2">
      <c r="A70" s="106"/>
      <c r="B70" s="15"/>
      <c r="C70" s="785"/>
      <c r="D70" s="809"/>
      <c r="E70" s="809"/>
      <c r="F70" s="809"/>
      <c r="G70" s="809"/>
      <c r="H70" s="810"/>
      <c r="I70" s="15"/>
      <c r="J70" s="16"/>
    </row>
    <row r="71" spans="1:22" x14ac:dyDescent="0.2">
      <c r="A71" s="106"/>
      <c r="B71" s="15"/>
      <c r="C71" s="811"/>
      <c r="D71" s="565"/>
      <c r="E71" s="565"/>
      <c r="F71" s="565"/>
      <c r="G71" s="565"/>
      <c r="H71" s="812"/>
      <c r="I71" s="15"/>
      <c r="J71" s="16"/>
    </row>
    <row r="72" spans="1:22" x14ac:dyDescent="0.2">
      <c r="A72" s="106"/>
      <c r="B72" s="15"/>
      <c r="C72" s="811"/>
      <c r="D72" s="565"/>
      <c r="E72" s="565"/>
      <c r="F72" s="565"/>
      <c r="G72" s="565"/>
      <c r="H72" s="812"/>
      <c r="I72" s="15"/>
      <c r="J72" s="16"/>
    </row>
    <row r="73" spans="1:22" x14ac:dyDescent="0.2">
      <c r="A73" s="106"/>
      <c r="B73" s="15"/>
      <c r="C73" s="811"/>
      <c r="D73" s="565"/>
      <c r="E73" s="565"/>
      <c r="F73" s="565"/>
      <c r="G73" s="565"/>
      <c r="H73" s="812"/>
      <c r="I73" s="15"/>
      <c r="J73" s="16"/>
    </row>
    <row r="74" spans="1:22" x14ac:dyDescent="0.2">
      <c r="A74" s="106"/>
      <c r="B74" s="15"/>
      <c r="C74" s="813"/>
      <c r="D74" s="814"/>
      <c r="E74" s="814"/>
      <c r="F74" s="814"/>
      <c r="G74" s="814"/>
      <c r="H74" s="815"/>
      <c r="I74" s="15"/>
      <c r="J74" s="16"/>
    </row>
    <row r="75" spans="1:22" x14ac:dyDescent="0.2">
      <c r="A75" s="106"/>
      <c r="B75" s="15"/>
      <c r="C75" s="15"/>
      <c r="D75" s="15"/>
      <c r="E75" s="15"/>
      <c r="F75" s="15"/>
      <c r="G75" s="15"/>
      <c r="H75" s="15"/>
      <c r="I75" s="15"/>
      <c r="J75" s="16"/>
    </row>
    <row r="76" spans="1:22" x14ac:dyDescent="0.2">
      <c r="A76" s="116" t="s">
        <v>107</v>
      </c>
      <c r="B76" s="15"/>
      <c r="C76" s="15"/>
      <c r="D76" s="15"/>
      <c r="E76" s="15"/>
      <c r="F76" s="15"/>
      <c r="G76" s="15"/>
      <c r="H76" s="15"/>
      <c r="I76" s="15"/>
      <c r="J76" s="16"/>
      <c r="L76" s="36" t="s">
        <v>128</v>
      </c>
      <c r="M76" s="35"/>
      <c r="N76" s="35"/>
    </row>
    <row r="77" spans="1:22" x14ac:dyDescent="0.2">
      <c r="A77" s="475"/>
      <c r="B77" s="18" t="s">
        <v>108</v>
      </c>
      <c r="C77" s="15"/>
      <c r="D77" s="15"/>
      <c r="E77" s="15"/>
      <c r="F77" s="15"/>
      <c r="G77" s="15"/>
      <c r="H77" s="15"/>
      <c r="I77" s="15"/>
      <c r="J77" s="16"/>
    </row>
    <row r="78" spans="1:22" x14ac:dyDescent="0.2">
      <c r="A78" s="475"/>
      <c r="B78" s="18" t="s">
        <v>109</v>
      </c>
      <c r="C78" s="15"/>
      <c r="D78" s="15"/>
      <c r="E78" s="15"/>
      <c r="F78" s="15"/>
      <c r="G78" s="15"/>
      <c r="H78" s="15"/>
      <c r="I78" s="15"/>
      <c r="J78" s="16"/>
    </row>
    <row r="79" spans="1:22" x14ac:dyDescent="0.2">
      <c r="A79" s="475"/>
      <c r="B79" s="18" t="s">
        <v>110</v>
      </c>
      <c r="C79" s="15"/>
      <c r="D79" s="15"/>
      <c r="E79" s="15"/>
      <c r="F79" s="15"/>
      <c r="G79" s="15"/>
      <c r="H79" s="15"/>
      <c r="I79" s="15"/>
      <c r="J79" s="16"/>
    </row>
    <row r="80" spans="1:22" x14ac:dyDescent="0.2">
      <c r="A80" s="475"/>
      <c r="B80" s="18" t="s">
        <v>111</v>
      </c>
      <c r="C80" s="15"/>
      <c r="D80" s="15"/>
      <c r="E80" s="15"/>
      <c r="F80" s="15"/>
      <c r="G80" s="15"/>
      <c r="H80" s="15"/>
      <c r="I80" s="15"/>
      <c r="J80" s="16"/>
    </row>
    <row r="81" spans="1:18" x14ac:dyDescent="0.2">
      <c r="A81" s="475"/>
      <c r="B81" s="18" t="s">
        <v>112</v>
      </c>
      <c r="C81" s="15"/>
      <c r="D81" s="15"/>
      <c r="E81" s="15"/>
      <c r="F81" s="15"/>
      <c r="G81" s="15"/>
      <c r="H81" s="15"/>
      <c r="I81" s="15"/>
      <c r="J81" s="16"/>
    </row>
    <row r="82" spans="1:18" x14ac:dyDescent="0.2">
      <c r="A82" s="475"/>
      <c r="B82" s="18" t="s">
        <v>113</v>
      </c>
      <c r="C82" s="15"/>
      <c r="D82" s="15"/>
      <c r="E82" s="15"/>
      <c r="F82" s="15"/>
      <c r="G82" s="15"/>
      <c r="H82" s="15"/>
      <c r="I82" s="15"/>
      <c r="J82" s="16"/>
    </row>
    <row r="83" spans="1:18" x14ac:dyDescent="0.2">
      <c r="A83" s="475"/>
      <c r="B83" s="18" t="s">
        <v>114</v>
      </c>
      <c r="C83" s="15"/>
      <c r="D83" s="15"/>
      <c r="E83" s="15"/>
      <c r="F83" s="15"/>
      <c r="G83" s="15"/>
      <c r="H83" s="15"/>
      <c r="I83" s="15"/>
      <c r="J83" s="16"/>
    </row>
    <row r="84" spans="1:18" x14ac:dyDescent="0.2">
      <c r="A84" s="475"/>
      <c r="B84" s="18" t="s">
        <v>115</v>
      </c>
      <c r="C84" s="15"/>
      <c r="D84" s="15"/>
      <c r="E84" s="15"/>
      <c r="F84" s="15"/>
      <c r="G84" s="15"/>
      <c r="H84" s="15"/>
      <c r="I84" s="15"/>
      <c r="J84" s="16"/>
    </row>
    <row r="85" spans="1:18" x14ac:dyDescent="0.2">
      <c r="A85" s="106"/>
      <c r="B85" s="15"/>
      <c r="C85" s="15"/>
      <c r="D85" s="15" t="s">
        <v>543</v>
      </c>
      <c r="E85" s="15"/>
      <c r="F85" s="15"/>
      <c r="G85" s="15"/>
      <c r="H85" s="15"/>
      <c r="I85" s="15"/>
      <c r="J85" s="16"/>
    </row>
    <row r="86" spans="1:18" x14ac:dyDescent="0.2">
      <c r="A86" s="106" t="s">
        <v>116</v>
      </c>
      <c r="B86" s="15"/>
      <c r="C86" s="15"/>
      <c r="D86" s="203"/>
      <c r="E86" s="15"/>
      <c r="F86" s="15"/>
      <c r="G86" s="15"/>
      <c r="H86" s="15"/>
      <c r="I86" s="15"/>
      <c r="J86" s="16"/>
      <c r="L86" s="36" t="s">
        <v>129</v>
      </c>
      <c r="M86" s="35"/>
      <c r="N86" s="35"/>
      <c r="O86" s="35"/>
      <c r="P86" s="35"/>
      <c r="Q86" s="35"/>
      <c r="R86" s="35"/>
    </row>
    <row r="87" spans="1:18" x14ac:dyDescent="0.2">
      <c r="A87" s="116" t="s">
        <v>117</v>
      </c>
      <c r="B87" s="15"/>
      <c r="C87" s="15"/>
      <c r="D87" s="203"/>
      <c r="E87" s="15"/>
      <c r="F87" s="15"/>
      <c r="G87" s="15"/>
      <c r="H87" s="15"/>
      <c r="I87" s="15"/>
      <c r="J87" s="16"/>
    </row>
    <row r="88" spans="1:18" x14ac:dyDescent="0.2">
      <c r="A88" s="116" t="s">
        <v>121</v>
      </c>
      <c r="B88" s="15"/>
      <c r="C88" s="15"/>
      <c r="D88" s="203"/>
      <c r="E88" s="15"/>
      <c r="F88" s="15"/>
      <c r="G88" s="15"/>
      <c r="H88" s="15"/>
      <c r="I88" s="15"/>
      <c r="J88" s="16"/>
    </row>
    <row r="89" spans="1:18" x14ac:dyDescent="0.2">
      <c r="A89" s="106" t="s">
        <v>118</v>
      </c>
      <c r="B89" s="15"/>
      <c r="C89" s="15"/>
      <c r="D89" s="203"/>
      <c r="E89" s="15"/>
      <c r="F89" s="15"/>
      <c r="G89" s="15"/>
      <c r="H89" s="15"/>
      <c r="I89" s="15"/>
      <c r="J89" s="16"/>
    </row>
    <row r="90" spans="1:18" x14ac:dyDescent="0.2">
      <c r="A90" s="116" t="s">
        <v>119</v>
      </c>
      <c r="B90" s="15"/>
      <c r="C90" s="15"/>
      <c r="D90" s="203"/>
      <c r="E90" s="15"/>
      <c r="F90" s="15"/>
      <c r="G90" s="15"/>
      <c r="H90" s="15"/>
      <c r="I90" s="15"/>
      <c r="J90" s="16"/>
    </row>
    <row r="91" spans="1:18" x14ac:dyDescent="0.2">
      <c r="A91" s="116" t="s">
        <v>120</v>
      </c>
      <c r="B91" s="15"/>
      <c r="C91" s="15"/>
      <c r="D91" s="203"/>
      <c r="E91" s="15"/>
      <c r="F91" s="18" t="s">
        <v>122</v>
      </c>
      <c r="G91" s="816"/>
      <c r="H91" s="816"/>
      <c r="I91" s="15"/>
      <c r="J91" s="16"/>
    </row>
    <row r="92" spans="1:18" x14ac:dyDescent="0.2">
      <c r="A92" s="116" t="s">
        <v>120</v>
      </c>
      <c r="B92" s="15"/>
      <c r="C92" s="15"/>
      <c r="D92" s="203"/>
      <c r="E92" s="15"/>
      <c r="F92" s="18" t="s">
        <v>122</v>
      </c>
      <c r="G92" s="816"/>
      <c r="H92" s="816"/>
      <c r="I92" s="15"/>
      <c r="J92" s="16"/>
    </row>
    <row r="93" spans="1:18" x14ac:dyDescent="0.2">
      <c r="A93" s="116" t="s">
        <v>120</v>
      </c>
      <c r="B93" s="15"/>
      <c r="C93" s="15"/>
      <c r="D93" s="203"/>
      <c r="E93" s="15"/>
      <c r="F93" s="18" t="s">
        <v>122</v>
      </c>
      <c r="G93" s="816"/>
      <c r="H93" s="816"/>
      <c r="I93" s="15"/>
      <c r="J93" s="16"/>
    </row>
    <row r="94" spans="1:18" x14ac:dyDescent="0.2">
      <c r="A94" s="106"/>
      <c r="B94" s="15"/>
      <c r="C94" s="15"/>
      <c r="D94" s="15"/>
      <c r="E94" s="15"/>
      <c r="F94" s="15"/>
      <c r="G94" s="15"/>
      <c r="H94" s="15"/>
      <c r="I94" s="15"/>
      <c r="J94" s="16"/>
    </row>
    <row r="95" spans="1:18" x14ac:dyDescent="0.2">
      <c r="A95" s="106"/>
      <c r="B95" s="15"/>
      <c r="C95" s="15"/>
      <c r="D95" s="15"/>
      <c r="E95" s="15"/>
      <c r="F95" s="15"/>
      <c r="G95" s="15"/>
      <c r="H95" s="15"/>
      <c r="I95" s="15"/>
      <c r="J95" s="16"/>
    </row>
    <row r="96" spans="1:18" x14ac:dyDescent="0.2">
      <c r="A96" s="111"/>
      <c r="B96" s="237"/>
      <c r="C96" s="237"/>
      <c r="D96" s="237"/>
      <c r="E96" s="237"/>
      <c r="F96" s="237"/>
      <c r="G96" s="237"/>
      <c r="H96" s="237"/>
      <c r="I96" s="237"/>
      <c r="J96" s="110"/>
    </row>
    <row r="97" spans="1:26" x14ac:dyDescent="0.2">
      <c r="A97" s="474"/>
      <c r="B97" s="31"/>
      <c r="C97" s="422"/>
      <c r="D97" s="422"/>
      <c r="E97" s="422"/>
      <c r="F97" s="422"/>
      <c r="G97" s="422"/>
      <c r="H97" s="422"/>
      <c r="I97" s="31"/>
      <c r="J97" s="32"/>
    </row>
    <row r="98" spans="1:26" x14ac:dyDescent="0.2">
      <c r="A98" s="116" t="s">
        <v>102</v>
      </c>
      <c r="B98" s="18"/>
      <c r="C98" s="532"/>
      <c r="D98" s="515"/>
      <c r="E98" s="515"/>
      <c r="F98" s="515"/>
      <c r="G98" s="515"/>
      <c r="H98" s="516"/>
      <c r="I98" s="15"/>
      <c r="J98" s="16"/>
      <c r="L98" s="36" t="s">
        <v>123</v>
      </c>
      <c r="M98" s="35"/>
      <c r="N98" s="35"/>
      <c r="O98" s="35"/>
      <c r="P98" s="35"/>
      <c r="Q98" s="35"/>
    </row>
    <row r="99" spans="1:26" x14ac:dyDescent="0.2">
      <c r="A99" s="116"/>
      <c r="B99" s="18"/>
      <c r="C99" s="123"/>
      <c r="D99" s="123"/>
      <c r="E99" s="123"/>
      <c r="F99" s="124"/>
      <c r="G99" s="124"/>
      <c r="H99" s="124"/>
      <c r="I99" s="15"/>
      <c r="J99" s="16"/>
    </row>
    <row r="100" spans="1:26" x14ac:dyDescent="0.2">
      <c r="A100" s="116" t="s">
        <v>103</v>
      </c>
      <c r="B100" s="18"/>
      <c r="C100" s="532"/>
      <c r="D100" s="515"/>
      <c r="E100" s="515"/>
      <c r="F100" s="515"/>
      <c r="G100" s="515"/>
      <c r="H100" s="516"/>
      <c r="I100" s="15"/>
      <c r="J100" s="16"/>
      <c r="L100" s="36" t="s">
        <v>124</v>
      </c>
      <c r="M100" s="35"/>
      <c r="N100" s="35"/>
      <c r="O100" s="35"/>
      <c r="P100" s="35"/>
      <c r="Q100" s="35"/>
      <c r="R100" s="35"/>
    </row>
    <row r="101" spans="1:26" x14ac:dyDescent="0.2">
      <c r="A101" s="116"/>
      <c r="B101" s="18"/>
      <c r="C101" s="18"/>
      <c r="D101" s="18"/>
      <c r="E101" s="18"/>
      <c r="F101" s="15"/>
      <c r="G101" s="15"/>
      <c r="H101" s="15"/>
      <c r="I101" s="15"/>
      <c r="J101" s="16"/>
    </row>
    <row r="102" spans="1:26" x14ac:dyDescent="0.2">
      <c r="A102" s="116" t="s">
        <v>104</v>
      </c>
      <c r="B102" s="18"/>
      <c r="C102" s="18"/>
      <c r="D102" s="18"/>
      <c r="E102" s="18"/>
      <c r="F102" s="15"/>
      <c r="G102" s="15"/>
      <c r="H102" s="15"/>
      <c r="I102" s="15"/>
      <c r="J102" s="16"/>
      <c r="L102" s="104" t="s">
        <v>125</v>
      </c>
      <c r="M102" s="35"/>
      <c r="N102" s="35"/>
      <c r="O102" s="35"/>
      <c r="P102" s="35"/>
      <c r="Q102" s="35"/>
      <c r="R102" s="35"/>
      <c r="S102" s="35"/>
      <c r="T102" s="35"/>
      <c r="U102" s="35"/>
      <c r="V102" s="35"/>
      <c r="W102" s="35"/>
      <c r="X102" s="35"/>
      <c r="Y102" s="35"/>
      <c r="Z102" s="35"/>
    </row>
    <row r="103" spans="1:26" x14ac:dyDescent="0.2">
      <c r="A103" s="475" t="s">
        <v>7</v>
      </c>
      <c r="B103" s="469"/>
      <c r="C103" s="470"/>
      <c r="D103" s="469" t="s">
        <v>8</v>
      </c>
      <c r="E103" s="15"/>
      <c r="F103" s="15"/>
      <c r="G103" s="15"/>
      <c r="H103" s="15"/>
      <c r="I103" s="15"/>
      <c r="J103" s="16"/>
      <c r="L103" s="13"/>
      <c r="M103" s="13"/>
      <c r="N103" s="13"/>
      <c r="O103" s="13"/>
      <c r="P103" s="13"/>
      <c r="Q103" s="13"/>
      <c r="R103" s="13"/>
      <c r="S103" s="13"/>
      <c r="T103" s="13"/>
      <c r="U103" s="13"/>
      <c r="V103" s="13"/>
      <c r="W103" s="13"/>
      <c r="X103" s="13"/>
      <c r="Y103" s="13"/>
      <c r="Z103" s="13"/>
    </row>
    <row r="104" spans="1:26" x14ac:dyDescent="0.2">
      <c r="A104" s="106"/>
      <c r="B104" s="15"/>
      <c r="C104" s="15"/>
      <c r="D104" s="15"/>
      <c r="E104" s="15"/>
      <c r="F104" s="15"/>
      <c r="G104" s="15"/>
      <c r="H104" s="15"/>
      <c r="I104" s="15"/>
      <c r="J104" s="16"/>
    </row>
    <row r="105" spans="1:26" x14ac:dyDescent="0.2">
      <c r="A105" s="106" t="s">
        <v>105</v>
      </c>
      <c r="B105" s="15"/>
      <c r="C105" s="15"/>
      <c r="D105" s="15"/>
      <c r="E105" s="15"/>
      <c r="F105" s="15"/>
      <c r="G105" s="15"/>
      <c r="H105" s="15"/>
      <c r="I105" s="15"/>
      <c r="J105" s="16"/>
      <c r="L105" s="36" t="s">
        <v>126</v>
      </c>
      <c r="M105" s="35"/>
      <c r="N105" s="35"/>
      <c r="O105" s="35"/>
      <c r="P105" s="35"/>
    </row>
    <row r="106" spans="1:26" x14ac:dyDescent="0.2">
      <c r="A106" s="106"/>
      <c r="B106" s="15"/>
      <c r="C106" s="785"/>
      <c r="D106" s="809"/>
      <c r="E106" s="809"/>
      <c r="F106" s="809"/>
      <c r="G106" s="809"/>
      <c r="H106" s="810"/>
      <c r="I106" s="15"/>
      <c r="J106" s="16"/>
    </row>
    <row r="107" spans="1:26" x14ac:dyDescent="0.2">
      <c r="A107" s="106"/>
      <c r="B107" s="15"/>
      <c r="C107" s="811"/>
      <c r="D107" s="565"/>
      <c r="E107" s="565"/>
      <c r="F107" s="565"/>
      <c r="G107" s="565"/>
      <c r="H107" s="812"/>
      <c r="I107" s="15"/>
      <c r="J107" s="16"/>
    </row>
    <row r="108" spans="1:26" x14ac:dyDescent="0.2">
      <c r="A108" s="115"/>
      <c r="B108" s="15"/>
      <c r="C108" s="811"/>
      <c r="D108" s="565"/>
      <c r="E108" s="565"/>
      <c r="F108" s="565"/>
      <c r="G108" s="565"/>
      <c r="H108" s="812"/>
      <c r="I108" s="15"/>
      <c r="J108" s="16"/>
    </row>
    <row r="109" spans="1:26" x14ac:dyDescent="0.2">
      <c r="A109" s="106"/>
      <c r="B109" s="15"/>
      <c r="C109" s="811"/>
      <c r="D109" s="565"/>
      <c r="E109" s="565"/>
      <c r="F109" s="565"/>
      <c r="G109" s="565"/>
      <c r="H109" s="812"/>
      <c r="I109" s="15"/>
      <c r="J109" s="16"/>
    </row>
    <row r="110" spans="1:26" x14ac:dyDescent="0.2">
      <c r="A110" s="106"/>
      <c r="B110" s="15"/>
      <c r="C110" s="813"/>
      <c r="D110" s="814"/>
      <c r="E110" s="814"/>
      <c r="F110" s="814"/>
      <c r="G110" s="814"/>
      <c r="H110" s="815"/>
      <c r="I110" s="15"/>
      <c r="J110" s="16"/>
    </row>
    <row r="111" spans="1:26" x14ac:dyDescent="0.2">
      <c r="A111" s="116"/>
      <c r="B111" s="15"/>
      <c r="C111" s="15"/>
      <c r="D111" s="15"/>
      <c r="E111" s="15"/>
      <c r="F111" s="15"/>
      <c r="G111" s="15"/>
      <c r="H111" s="15"/>
      <c r="I111" s="15"/>
      <c r="J111" s="16"/>
    </row>
    <row r="112" spans="1:26" x14ac:dyDescent="0.2">
      <c r="A112" s="106" t="s">
        <v>106</v>
      </c>
      <c r="B112" s="15"/>
      <c r="C112" s="15"/>
      <c r="D112" s="15"/>
      <c r="E112" s="15"/>
      <c r="F112" s="15"/>
      <c r="G112" s="15"/>
      <c r="H112" s="15"/>
      <c r="I112" s="15"/>
      <c r="J112" s="16"/>
      <c r="L112" s="36" t="s">
        <v>127</v>
      </c>
      <c r="M112" s="35"/>
      <c r="N112" s="35"/>
      <c r="O112" s="35"/>
      <c r="P112" s="35"/>
      <c r="Q112" s="35"/>
      <c r="R112" s="35"/>
      <c r="S112" s="35"/>
      <c r="T112" s="35"/>
      <c r="U112" s="35"/>
      <c r="V112" s="35"/>
    </row>
    <row r="113" spans="1:14" x14ac:dyDescent="0.2">
      <c r="A113" s="106"/>
      <c r="B113" s="15"/>
      <c r="C113" s="785"/>
      <c r="D113" s="809"/>
      <c r="E113" s="809"/>
      <c r="F113" s="809"/>
      <c r="G113" s="809"/>
      <c r="H113" s="810"/>
      <c r="I113" s="15"/>
      <c r="J113" s="16"/>
    </row>
    <row r="114" spans="1:14" x14ac:dyDescent="0.2">
      <c r="A114" s="106"/>
      <c r="B114" s="15"/>
      <c r="C114" s="811"/>
      <c r="D114" s="565"/>
      <c r="E114" s="565"/>
      <c r="F114" s="565"/>
      <c r="G114" s="565"/>
      <c r="H114" s="812"/>
      <c r="I114" s="15"/>
      <c r="J114" s="16"/>
    </row>
    <row r="115" spans="1:14" x14ac:dyDescent="0.2">
      <c r="A115" s="106"/>
      <c r="B115" s="15"/>
      <c r="C115" s="811"/>
      <c r="D115" s="565"/>
      <c r="E115" s="565"/>
      <c r="F115" s="565"/>
      <c r="G115" s="565"/>
      <c r="H115" s="812"/>
      <c r="I115" s="15"/>
      <c r="J115" s="16"/>
    </row>
    <row r="116" spans="1:14" x14ac:dyDescent="0.2">
      <c r="A116" s="106"/>
      <c r="B116" s="15"/>
      <c r="C116" s="811"/>
      <c r="D116" s="565"/>
      <c r="E116" s="565"/>
      <c r="F116" s="565"/>
      <c r="G116" s="565"/>
      <c r="H116" s="812"/>
      <c r="I116" s="15"/>
      <c r="J116" s="16"/>
    </row>
    <row r="117" spans="1:14" x14ac:dyDescent="0.2">
      <c r="A117" s="106"/>
      <c r="B117" s="15"/>
      <c r="C117" s="813"/>
      <c r="D117" s="814"/>
      <c r="E117" s="814"/>
      <c r="F117" s="814"/>
      <c r="G117" s="814"/>
      <c r="H117" s="815"/>
      <c r="I117" s="15"/>
      <c r="J117" s="16"/>
    </row>
    <row r="118" spans="1:14" x14ac:dyDescent="0.2">
      <c r="A118" s="106"/>
      <c r="B118" s="15"/>
      <c r="C118" s="15"/>
      <c r="D118" s="15"/>
      <c r="E118" s="15"/>
      <c r="F118" s="15"/>
      <c r="G118" s="15"/>
      <c r="H118" s="15"/>
      <c r="I118" s="15"/>
      <c r="J118" s="16"/>
    </row>
    <row r="119" spans="1:14" x14ac:dyDescent="0.2">
      <c r="A119" s="116" t="s">
        <v>107</v>
      </c>
      <c r="B119" s="15"/>
      <c r="C119" s="15"/>
      <c r="D119" s="15"/>
      <c r="E119" s="15"/>
      <c r="F119" s="15"/>
      <c r="G119" s="15"/>
      <c r="H119" s="15"/>
      <c r="I119" s="15"/>
      <c r="J119" s="16"/>
      <c r="L119" s="36" t="s">
        <v>128</v>
      </c>
      <c r="M119" s="35"/>
      <c r="N119" s="35"/>
    </row>
    <row r="120" spans="1:14" x14ac:dyDescent="0.2">
      <c r="A120" s="475"/>
      <c r="B120" s="18" t="s">
        <v>108</v>
      </c>
      <c r="C120" s="15"/>
      <c r="D120" s="15"/>
      <c r="E120" s="15"/>
      <c r="F120" s="15"/>
      <c r="G120" s="15"/>
      <c r="H120" s="15"/>
      <c r="I120" s="15"/>
      <c r="J120" s="16"/>
    </row>
    <row r="121" spans="1:14" x14ac:dyDescent="0.2">
      <c r="A121" s="475"/>
      <c r="B121" s="18" t="s">
        <v>109</v>
      </c>
      <c r="C121" s="15"/>
      <c r="D121" s="15"/>
      <c r="E121" s="15"/>
      <c r="F121" s="15"/>
      <c r="G121" s="15"/>
      <c r="H121" s="15"/>
      <c r="I121" s="15"/>
      <c r="J121" s="16"/>
    </row>
    <row r="122" spans="1:14" x14ac:dyDescent="0.2">
      <c r="A122" s="475"/>
      <c r="B122" s="18" t="s">
        <v>110</v>
      </c>
      <c r="C122" s="15"/>
      <c r="D122" s="15"/>
      <c r="E122" s="15"/>
      <c r="F122" s="15"/>
      <c r="G122" s="15"/>
      <c r="H122" s="15"/>
      <c r="I122" s="15"/>
      <c r="J122" s="16"/>
    </row>
    <row r="123" spans="1:14" x14ac:dyDescent="0.2">
      <c r="A123" s="475"/>
      <c r="B123" s="18" t="s">
        <v>111</v>
      </c>
      <c r="C123" s="15"/>
      <c r="D123" s="15"/>
      <c r="E123" s="15"/>
      <c r="F123" s="15"/>
      <c r="G123" s="15"/>
      <c r="H123" s="15"/>
      <c r="I123" s="15"/>
      <c r="J123" s="16"/>
    </row>
    <row r="124" spans="1:14" x14ac:dyDescent="0.2">
      <c r="A124" s="475"/>
      <c r="B124" s="18" t="s">
        <v>112</v>
      </c>
      <c r="C124" s="15"/>
      <c r="D124" s="15"/>
      <c r="E124" s="15"/>
      <c r="F124" s="15"/>
      <c r="G124" s="15"/>
      <c r="H124" s="15"/>
      <c r="I124" s="15"/>
      <c r="J124" s="16"/>
    </row>
    <row r="125" spans="1:14" x14ac:dyDescent="0.2">
      <c r="A125" s="475"/>
      <c r="B125" s="18" t="s">
        <v>113</v>
      </c>
      <c r="C125" s="15"/>
      <c r="D125" s="15"/>
      <c r="E125" s="15"/>
      <c r="F125" s="15"/>
      <c r="G125" s="15"/>
      <c r="H125" s="15"/>
      <c r="I125" s="15"/>
      <c r="J125" s="16"/>
    </row>
    <row r="126" spans="1:14" x14ac:dyDescent="0.2">
      <c r="A126" s="475"/>
      <c r="B126" s="18" t="s">
        <v>114</v>
      </c>
      <c r="C126" s="15"/>
      <c r="D126" s="15"/>
      <c r="E126" s="15"/>
      <c r="F126" s="15"/>
      <c r="G126" s="15"/>
      <c r="H126" s="15"/>
      <c r="I126" s="15"/>
      <c r="J126" s="16"/>
    </row>
    <row r="127" spans="1:14" x14ac:dyDescent="0.2">
      <c r="A127" s="475"/>
      <c r="B127" s="18" t="s">
        <v>115</v>
      </c>
      <c r="C127" s="15"/>
      <c r="D127" s="15"/>
      <c r="E127" s="15"/>
      <c r="F127" s="15"/>
      <c r="G127" s="15"/>
      <c r="H127" s="15"/>
      <c r="I127" s="15"/>
      <c r="J127" s="16"/>
    </row>
    <row r="128" spans="1:14" x14ac:dyDescent="0.2">
      <c r="A128" s="106"/>
      <c r="B128" s="15"/>
      <c r="C128" s="15"/>
      <c r="D128" s="15" t="s">
        <v>543</v>
      </c>
      <c r="E128" s="15"/>
      <c r="F128" s="15"/>
      <c r="G128" s="15"/>
      <c r="H128" s="15"/>
      <c r="I128" s="15"/>
      <c r="J128" s="16"/>
    </row>
    <row r="129" spans="1:18" x14ac:dyDescent="0.2">
      <c r="A129" s="106" t="s">
        <v>116</v>
      </c>
      <c r="B129" s="15"/>
      <c r="C129" s="15"/>
      <c r="D129" s="471"/>
      <c r="E129" s="15"/>
      <c r="F129" s="15"/>
      <c r="G129" s="15"/>
      <c r="H129" s="15"/>
      <c r="I129" s="15"/>
      <c r="J129" s="16"/>
      <c r="L129" s="36" t="s">
        <v>129</v>
      </c>
      <c r="M129" s="35"/>
      <c r="N129" s="35"/>
      <c r="O129" s="35"/>
      <c r="P129" s="35"/>
      <c r="Q129" s="35"/>
      <c r="R129" s="35"/>
    </row>
    <row r="130" spans="1:18" x14ac:dyDescent="0.2">
      <c r="A130" s="116" t="s">
        <v>117</v>
      </c>
      <c r="B130" s="15"/>
      <c r="C130" s="15"/>
      <c r="D130" s="471"/>
      <c r="E130" s="15"/>
      <c r="F130" s="15"/>
      <c r="G130" s="15"/>
      <c r="H130" s="15"/>
      <c r="I130" s="15"/>
      <c r="J130" s="16"/>
    </row>
    <row r="131" spans="1:18" x14ac:dyDescent="0.2">
      <c r="A131" s="116" t="s">
        <v>121</v>
      </c>
      <c r="B131" s="15"/>
      <c r="C131" s="15"/>
      <c r="D131" s="471"/>
      <c r="E131" s="15"/>
      <c r="F131" s="15"/>
      <c r="G131" s="15"/>
      <c r="H131" s="15"/>
      <c r="I131" s="15"/>
      <c r="J131" s="16"/>
    </row>
    <row r="132" spans="1:18" x14ac:dyDescent="0.2">
      <c r="A132" s="106" t="s">
        <v>118</v>
      </c>
      <c r="B132" s="15"/>
      <c r="C132" s="15"/>
      <c r="D132" s="471"/>
      <c r="E132" s="15"/>
      <c r="F132" s="15"/>
      <c r="G132" s="15"/>
      <c r="H132" s="15"/>
      <c r="I132" s="15"/>
      <c r="J132" s="16"/>
    </row>
    <row r="133" spans="1:18" x14ac:dyDescent="0.2">
      <c r="A133" s="116" t="s">
        <v>119</v>
      </c>
      <c r="B133" s="15"/>
      <c r="C133" s="15"/>
      <c r="D133" s="471"/>
      <c r="E133" s="15"/>
      <c r="F133" s="15"/>
      <c r="G133" s="15"/>
      <c r="H133" s="15"/>
      <c r="I133" s="15"/>
      <c r="J133" s="16"/>
    </row>
    <row r="134" spans="1:18" x14ac:dyDescent="0.2">
      <c r="A134" s="116" t="s">
        <v>120</v>
      </c>
      <c r="B134" s="15"/>
      <c r="C134" s="15"/>
      <c r="D134" s="471"/>
      <c r="E134" s="15"/>
      <c r="F134" s="18" t="s">
        <v>122</v>
      </c>
      <c r="G134" s="816"/>
      <c r="H134" s="816"/>
      <c r="I134" s="15"/>
      <c r="J134" s="16"/>
    </row>
    <row r="135" spans="1:18" x14ac:dyDescent="0.2">
      <c r="A135" s="116" t="s">
        <v>120</v>
      </c>
      <c r="B135" s="15"/>
      <c r="C135" s="15"/>
      <c r="D135" s="471"/>
      <c r="E135" s="15"/>
      <c r="F135" s="18" t="s">
        <v>122</v>
      </c>
      <c r="G135" s="816"/>
      <c r="H135" s="816"/>
      <c r="I135" s="15"/>
      <c r="J135" s="16"/>
    </row>
    <row r="136" spans="1:18" x14ac:dyDescent="0.2">
      <c r="A136" s="116" t="s">
        <v>120</v>
      </c>
      <c r="B136" s="15"/>
      <c r="C136" s="15"/>
      <c r="D136" s="471"/>
      <c r="E136" s="15"/>
      <c r="F136" s="18" t="s">
        <v>122</v>
      </c>
      <c r="G136" s="816"/>
      <c r="H136" s="816"/>
      <c r="I136" s="15"/>
      <c r="J136" s="16"/>
    </row>
    <row r="137" spans="1:18" x14ac:dyDescent="0.2">
      <c r="A137" s="106"/>
      <c r="B137" s="15"/>
      <c r="C137" s="15"/>
      <c r="D137" s="15"/>
      <c r="E137" s="15"/>
      <c r="F137" s="15"/>
      <c r="G137" s="15"/>
      <c r="H137" s="15"/>
      <c r="I137" s="15"/>
      <c r="J137" s="16"/>
    </row>
    <row r="138" spans="1:18" x14ac:dyDescent="0.2">
      <c r="A138" s="111"/>
      <c r="B138" s="237"/>
      <c r="C138" s="237"/>
      <c r="D138" s="237"/>
      <c r="E138" s="237"/>
      <c r="F138" s="237"/>
      <c r="G138" s="237"/>
      <c r="H138" s="237"/>
      <c r="I138" s="237"/>
      <c r="J138" s="110"/>
    </row>
  </sheetData>
  <sheetProtection selectLockedCells="1"/>
  <mergeCells count="22">
    <mergeCell ref="N2:P2"/>
    <mergeCell ref="G134:H134"/>
    <mergeCell ref="G135:H135"/>
    <mergeCell ref="G136:H136"/>
    <mergeCell ref="G92:H92"/>
    <mergeCell ref="G93:H93"/>
    <mergeCell ref="C98:H98"/>
    <mergeCell ref="C100:H100"/>
    <mergeCell ref="C106:H110"/>
    <mergeCell ref="C113:H117"/>
    <mergeCell ref="G91:H91"/>
    <mergeCell ref="C12:H12"/>
    <mergeCell ref="C14:H14"/>
    <mergeCell ref="C20:H24"/>
    <mergeCell ref="C27:H31"/>
    <mergeCell ref="G48:H48"/>
    <mergeCell ref="C70:H74"/>
    <mergeCell ref="G49:H49"/>
    <mergeCell ref="G50:H50"/>
    <mergeCell ref="C55:H55"/>
    <mergeCell ref="C57:H57"/>
    <mergeCell ref="C63:H67"/>
  </mergeCells>
  <hyperlinks>
    <hyperlink ref="N2:P2" location="'Aloita tästä'!A1" display="PALAA TÄSTÄ KANSISIVULLE"/>
  </hyperlinks>
  <pageMargins left="0.39370078740157483" right="0.70866141732283472" top="0.39370078740157483" bottom="0.78740157480314965" header="0.31496062992125984" footer="0.31496062992125984"/>
  <pageSetup paperSize="9" fitToWidth="0" fitToHeight="0" orientation="portrait" r:id="rId1"/>
  <rowBreaks count="2" manualBreakCount="2">
    <brk id="53" max="9" man="1"/>
    <brk id="96" max="9" man="1"/>
  </rowBreaks>
  <drawing r:id="rId2"/>
  <legacyDrawing r:id="rId3"/>
  <mc:AlternateContent xmlns:mc="http://schemas.openxmlformats.org/markup-compatibility/2006">
    <mc:Choice Requires="x14">
      <controls>
        <mc:AlternateContent xmlns:mc="http://schemas.openxmlformats.org/markup-compatibility/2006">
          <mc:Choice Requires="x14">
            <control shapeId="34817" r:id="rId4" name="Check Box 1">
              <controlPr defaultSize="0" autoFill="0" autoLine="0" autoPict="0">
                <anchor moveWithCells="1">
                  <from>
                    <xdr:col>0</xdr:col>
                    <xdr:colOff>409575</xdr:colOff>
                    <xdr:row>15</xdr:row>
                    <xdr:rowOff>123825</xdr:rowOff>
                  </from>
                  <to>
                    <xdr:col>1</xdr:col>
                    <xdr:colOff>19050</xdr:colOff>
                    <xdr:row>17</xdr:row>
                    <xdr:rowOff>19050</xdr:rowOff>
                  </to>
                </anchor>
              </controlPr>
            </control>
          </mc:Choice>
        </mc:AlternateContent>
        <mc:AlternateContent xmlns:mc="http://schemas.openxmlformats.org/markup-compatibility/2006">
          <mc:Choice Requires="x14">
            <control shapeId="34818" r:id="rId5" name="Check Box 2">
              <controlPr defaultSize="0" autoFill="0" autoLine="0" autoPict="0">
                <anchor moveWithCells="1">
                  <from>
                    <xdr:col>3</xdr:col>
                    <xdr:colOff>257175</xdr:colOff>
                    <xdr:row>15</xdr:row>
                    <xdr:rowOff>133350</xdr:rowOff>
                  </from>
                  <to>
                    <xdr:col>3</xdr:col>
                    <xdr:colOff>561975</xdr:colOff>
                    <xdr:row>17</xdr:row>
                    <xdr:rowOff>19050</xdr:rowOff>
                  </to>
                </anchor>
              </controlPr>
            </control>
          </mc:Choice>
        </mc:AlternateContent>
        <mc:AlternateContent xmlns:mc="http://schemas.openxmlformats.org/markup-compatibility/2006">
          <mc:Choice Requires="x14">
            <control shapeId="34819" r:id="rId6" name="Check Box 3">
              <controlPr defaultSize="0" autoFill="0" autoLine="0" autoPict="0">
                <anchor moveWithCells="1">
                  <from>
                    <xdr:col>0</xdr:col>
                    <xdr:colOff>409575</xdr:colOff>
                    <xdr:row>32</xdr:row>
                    <xdr:rowOff>123825</xdr:rowOff>
                  </from>
                  <to>
                    <xdr:col>1</xdr:col>
                    <xdr:colOff>19050</xdr:colOff>
                    <xdr:row>34</xdr:row>
                    <xdr:rowOff>19050</xdr:rowOff>
                  </to>
                </anchor>
              </controlPr>
            </control>
          </mc:Choice>
        </mc:AlternateContent>
        <mc:AlternateContent xmlns:mc="http://schemas.openxmlformats.org/markup-compatibility/2006">
          <mc:Choice Requires="x14">
            <control shapeId="34820" r:id="rId7" name="Check Box 4">
              <controlPr defaultSize="0" autoFill="0" autoLine="0" autoPict="0">
                <anchor moveWithCells="1">
                  <from>
                    <xdr:col>0</xdr:col>
                    <xdr:colOff>409575</xdr:colOff>
                    <xdr:row>33</xdr:row>
                    <xdr:rowOff>123825</xdr:rowOff>
                  </from>
                  <to>
                    <xdr:col>1</xdr:col>
                    <xdr:colOff>19050</xdr:colOff>
                    <xdr:row>35</xdr:row>
                    <xdr:rowOff>19050</xdr:rowOff>
                  </to>
                </anchor>
              </controlPr>
            </control>
          </mc:Choice>
        </mc:AlternateContent>
        <mc:AlternateContent xmlns:mc="http://schemas.openxmlformats.org/markup-compatibility/2006">
          <mc:Choice Requires="x14">
            <control shapeId="34821" r:id="rId8" name="Check Box 5">
              <controlPr defaultSize="0" autoFill="0" autoLine="0" autoPict="0">
                <anchor moveWithCells="1">
                  <from>
                    <xdr:col>0</xdr:col>
                    <xdr:colOff>409575</xdr:colOff>
                    <xdr:row>34</xdr:row>
                    <xdr:rowOff>123825</xdr:rowOff>
                  </from>
                  <to>
                    <xdr:col>1</xdr:col>
                    <xdr:colOff>19050</xdr:colOff>
                    <xdr:row>36</xdr:row>
                    <xdr:rowOff>19050</xdr:rowOff>
                  </to>
                </anchor>
              </controlPr>
            </control>
          </mc:Choice>
        </mc:AlternateContent>
        <mc:AlternateContent xmlns:mc="http://schemas.openxmlformats.org/markup-compatibility/2006">
          <mc:Choice Requires="x14">
            <control shapeId="34822" r:id="rId9" name="Check Box 6">
              <controlPr defaultSize="0" autoFill="0" autoLine="0" autoPict="0">
                <anchor moveWithCells="1">
                  <from>
                    <xdr:col>0</xdr:col>
                    <xdr:colOff>409575</xdr:colOff>
                    <xdr:row>35</xdr:row>
                    <xdr:rowOff>123825</xdr:rowOff>
                  </from>
                  <to>
                    <xdr:col>1</xdr:col>
                    <xdr:colOff>19050</xdr:colOff>
                    <xdr:row>37</xdr:row>
                    <xdr:rowOff>19050</xdr:rowOff>
                  </to>
                </anchor>
              </controlPr>
            </control>
          </mc:Choice>
        </mc:AlternateContent>
        <mc:AlternateContent xmlns:mc="http://schemas.openxmlformats.org/markup-compatibility/2006">
          <mc:Choice Requires="x14">
            <control shapeId="34823" r:id="rId10" name="Check Box 7">
              <controlPr defaultSize="0" autoFill="0" autoLine="0" autoPict="0">
                <anchor moveWithCells="1">
                  <from>
                    <xdr:col>0</xdr:col>
                    <xdr:colOff>409575</xdr:colOff>
                    <xdr:row>36</xdr:row>
                    <xdr:rowOff>123825</xdr:rowOff>
                  </from>
                  <to>
                    <xdr:col>1</xdr:col>
                    <xdr:colOff>19050</xdr:colOff>
                    <xdr:row>38</xdr:row>
                    <xdr:rowOff>19050</xdr:rowOff>
                  </to>
                </anchor>
              </controlPr>
            </control>
          </mc:Choice>
        </mc:AlternateContent>
        <mc:AlternateContent xmlns:mc="http://schemas.openxmlformats.org/markup-compatibility/2006">
          <mc:Choice Requires="x14">
            <control shapeId="34824" r:id="rId11" name="Check Box 8">
              <controlPr defaultSize="0" autoFill="0" autoLine="0" autoPict="0">
                <anchor moveWithCells="1">
                  <from>
                    <xdr:col>0</xdr:col>
                    <xdr:colOff>409575</xdr:colOff>
                    <xdr:row>37</xdr:row>
                    <xdr:rowOff>123825</xdr:rowOff>
                  </from>
                  <to>
                    <xdr:col>1</xdr:col>
                    <xdr:colOff>19050</xdr:colOff>
                    <xdr:row>39</xdr:row>
                    <xdr:rowOff>19050</xdr:rowOff>
                  </to>
                </anchor>
              </controlPr>
            </control>
          </mc:Choice>
        </mc:AlternateContent>
        <mc:AlternateContent xmlns:mc="http://schemas.openxmlformats.org/markup-compatibility/2006">
          <mc:Choice Requires="x14">
            <control shapeId="34825" r:id="rId12" name="Check Box 9">
              <controlPr defaultSize="0" autoFill="0" autoLine="0" autoPict="0">
                <anchor moveWithCells="1">
                  <from>
                    <xdr:col>0</xdr:col>
                    <xdr:colOff>409575</xdr:colOff>
                    <xdr:row>38</xdr:row>
                    <xdr:rowOff>123825</xdr:rowOff>
                  </from>
                  <to>
                    <xdr:col>1</xdr:col>
                    <xdr:colOff>19050</xdr:colOff>
                    <xdr:row>40</xdr:row>
                    <xdr:rowOff>19050</xdr:rowOff>
                  </to>
                </anchor>
              </controlPr>
            </control>
          </mc:Choice>
        </mc:AlternateContent>
        <mc:AlternateContent xmlns:mc="http://schemas.openxmlformats.org/markup-compatibility/2006">
          <mc:Choice Requires="x14">
            <control shapeId="34826" r:id="rId13" name="Check Box 10">
              <controlPr defaultSize="0" autoFill="0" autoLine="0" autoPict="0">
                <anchor moveWithCells="1">
                  <from>
                    <xdr:col>0</xdr:col>
                    <xdr:colOff>409575</xdr:colOff>
                    <xdr:row>39</xdr:row>
                    <xdr:rowOff>123825</xdr:rowOff>
                  </from>
                  <to>
                    <xdr:col>1</xdr:col>
                    <xdr:colOff>19050</xdr:colOff>
                    <xdr:row>41</xdr:row>
                    <xdr:rowOff>19050</xdr:rowOff>
                  </to>
                </anchor>
              </controlPr>
            </control>
          </mc:Choice>
        </mc:AlternateContent>
        <mc:AlternateContent xmlns:mc="http://schemas.openxmlformats.org/markup-compatibility/2006">
          <mc:Choice Requires="x14">
            <control shapeId="34827" r:id="rId14" name="Check Box 11">
              <controlPr defaultSize="0" autoFill="0" autoLine="0" autoPict="0">
                <anchor moveWithCells="1">
                  <from>
                    <xdr:col>0</xdr:col>
                    <xdr:colOff>409575</xdr:colOff>
                    <xdr:row>58</xdr:row>
                    <xdr:rowOff>123825</xdr:rowOff>
                  </from>
                  <to>
                    <xdr:col>1</xdr:col>
                    <xdr:colOff>19050</xdr:colOff>
                    <xdr:row>60</xdr:row>
                    <xdr:rowOff>19050</xdr:rowOff>
                  </to>
                </anchor>
              </controlPr>
            </control>
          </mc:Choice>
        </mc:AlternateContent>
        <mc:AlternateContent xmlns:mc="http://schemas.openxmlformats.org/markup-compatibility/2006">
          <mc:Choice Requires="x14">
            <control shapeId="34828" r:id="rId15" name="Check Box 12">
              <controlPr defaultSize="0" autoFill="0" autoLine="0" autoPict="0">
                <anchor moveWithCells="1">
                  <from>
                    <xdr:col>3</xdr:col>
                    <xdr:colOff>257175</xdr:colOff>
                    <xdr:row>58</xdr:row>
                    <xdr:rowOff>133350</xdr:rowOff>
                  </from>
                  <to>
                    <xdr:col>3</xdr:col>
                    <xdr:colOff>561975</xdr:colOff>
                    <xdr:row>60</xdr:row>
                    <xdr:rowOff>19050</xdr:rowOff>
                  </to>
                </anchor>
              </controlPr>
            </control>
          </mc:Choice>
        </mc:AlternateContent>
        <mc:AlternateContent xmlns:mc="http://schemas.openxmlformats.org/markup-compatibility/2006">
          <mc:Choice Requires="x14">
            <control shapeId="34829" r:id="rId16" name="Check Box 13">
              <controlPr defaultSize="0" autoFill="0" autoLine="0" autoPict="0">
                <anchor moveWithCells="1">
                  <from>
                    <xdr:col>0</xdr:col>
                    <xdr:colOff>409575</xdr:colOff>
                    <xdr:row>75</xdr:row>
                    <xdr:rowOff>123825</xdr:rowOff>
                  </from>
                  <to>
                    <xdr:col>1</xdr:col>
                    <xdr:colOff>19050</xdr:colOff>
                    <xdr:row>77</xdr:row>
                    <xdr:rowOff>19050</xdr:rowOff>
                  </to>
                </anchor>
              </controlPr>
            </control>
          </mc:Choice>
        </mc:AlternateContent>
        <mc:AlternateContent xmlns:mc="http://schemas.openxmlformats.org/markup-compatibility/2006">
          <mc:Choice Requires="x14">
            <control shapeId="34830" r:id="rId17" name="Check Box 14">
              <controlPr defaultSize="0" autoFill="0" autoLine="0" autoPict="0">
                <anchor moveWithCells="1">
                  <from>
                    <xdr:col>0</xdr:col>
                    <xdr:colOff>409575</xdr:colOff>
                    <xdr:row>76</xdr:row>
                    <xdr:rowOff>123825</xdr:rowOff>
                  </from>
                  <to>
                    <xdr:col>1</xdr:col>
                    <xdr:colOff>19050</xdr:colOff>
                    <xdr:row>78</xdr:row>
                    <xdr:rowOff>19050</xdr:rowOff>
                  </to>
                </anchor>
              </controlPr>
            </control>
          </mc:Choice>
        </mc:AlternateContent>
        <mc:AlternateContent xmlns:mc="http://schemas.openxmlformats.org/markup-compatibility/2006">
          <mc:Choice Requires="x14">
            <control shapeId="34831" r:id="rId18" name="Check Box 15">
              <controlPr defaultSize="0" autoFill="0" autoLine="0" autoPict="0">
                <anchor moveWithCells="1">
                  <from>
                    <xdr:col>0</xdr:col>
                    <xdr:colOff>409575</xdr:colOff>
                    <xdr:row>77</xdr:row>
                    <xdr:rowOff>123825</xdr:rowOff>
                  </from>
                  <to>
                    <xdr:col>1</xdr:col>
                    <xdr:colOff>19050</xdr:colOff>
                    <xdr:row>79</xdr:row>
                    <xdr:rowOff>19050</xdr:rowOff>
                  </to>
                </anchor>
              </controlPr>
            </control>
          </mc:Choice>
        </mc:AlternateContent>
        <mc:AlternateContent xmlns:mc="http://schemas.openxmlformats.org/markup-compatibility/2006">
          <mc:Choice Requires="x14">
            <control shapeId="34832" r:id="rId19" name="Check Box 16">
              <controlPr defaultSize="0" autoFill="0" autoLine="0" autoPict="0">
                <anchor moveWithCells="1">
                  <from>
                    <xdr:col>0</xdr:col>
                    <xdr:colOff>409575</xdr:colOff>
                    <xdr:row>78</xdr:row>
                    <xdr:rowOff>123825</xdr:rowOff>
                  </from>
                  <to>
                    <xdr:col>1</xdr:col>
                    <xdr:colOff>19050</xdr:colOff>
                    <xdr:row>80</xdr:row>
                    <xdr:rowOff>19050</xdr:rowOff>
                  </to>
                </anchor>
              </controlPr>
            </control>
          </mc:Choice>
        </mc:AlternateContent>
        <mc:AlternateContent xmlns:mc="http://schemas.openxmlformats.org/markup-compatibility/2006">
          <mc:Choice Requires="x14">
            <control shapeId="34833" r:id="rId20" name="Check Box 17">
              <controlPr defaultSize="0" autoFill="0" autoLine="0" autoPict="0">
                <anchor moveWithCells="1">
                  <from>
                    <xdr:col>0</xdr:col>
                    <xdr:colOff>409575</xdr:colOff>
                    <xdr:row>79</xdr:row>
                    <xdr:rowOff>123825</xdr:rowOff>
                  </from>
                  <to>
                    <xdr:col>1</xdr:col>
                    <xdr:colOff>19050</xdr:colOff>
                    <xdr:row>81</xdr:row>
                    <xdr:rowOff>19050</xdr:rowOff>
                  </to>
                </anchor>
              </controlPr>
            </control>
          </mc:Choice>
        </mc:AlternateContent>
        <mc:AlternateContent xmlns:mc="http://schemas.openxmlformats.org/markup-compatibility/2006">
          <mc:Choice Requires="x14">
            <control shapeId="34834" r:id="rId21" name="Check Box 18">
              <controlPr defaultSize="0" autoFill="0" autoLine="0" autoPict="0">
                <anchor moveWithCells="1">
                  <from>
                    <xdr:col>0</xdr:col>
                    <xdr:colOff>409575</xdr:colOff>
                    <xdr:row>80</xdr:row>
                    <xdr:rowOff>123825</xdr:rowOff>
                  </from>
                  <to>
                    <xdr:col>1</xdr:col>
                    <xdr:colOff>19050</xdr:colOff>
                    <xdr:row>82</xdr:row>
                    <xdr:rowOff>19050</xdr:rowOff>
                  </to>
                </anchor>
              </controlPr>
            </control>
          </mc:Choice>
        </mc:AlternateContent>
        <mc:AlternateContent xmlns:mc="http://schemas.openxmlformats.org/markup-compatibility/2006">
          <mc:Choice Requires="x14">
            <control shapeId="34835" r:id="rId22" name="Check Box 19">
              <controlPr defaultSize="0" autoFill="0" autoLine="0" autoPict="0">
                <anchor moveWithCells="1">
                  <from>
                    <xdr:col>0</xdr:col>
                    <xdr:colOff>409575</xdr:colOff>
                    <xdr:row>81</xdr:row>
                    <xdr:rowOff>123825</xdr:rowOff>
                  </from>
                  <to>
                    <xdr:col>1</xdr:col>
                    <xdr:colOff>19050</xdr:colOff>
                    <xdr:row>83</xdr:row>
                    <xdr:rowOff>19050</xdr:rowOff>
                  </to>
                </anchor>
              </controlPr>
            </control>
          </mc:Choice>
        </mc:AlternateContent>
        <mc:AlternateContent xmlns:mc="http://schemas.openxmlformats.org/markup-compatibility/2006">
          <mc:Choice Requires="x14">
            <control shapeId="34836" r:id="rId23" name="Check Box 20">
              <controlPr defaultSize="0" autoFill="0" autoLine="0" autoPict="0">
                <anchor moveWithCells="1">
                  <from>
                    <xdr:col>0</xdr:col>
                    <xdr:colOff>409575</xdr:colOff>
                    <xdr:row>82</xdr:row>
                    <xdr:rowOff>123825</xdr:rowOff>
                  </from>
                  <to>
                    <xdr:col>1</xdr:col>
                    <xdr:colOff>19050</xdr:colOff>
                    <xdr:row>84</xdr:row>
                    <xdr:rowOff>19050</xdr:rowOff>
                  </to>
                </anchor>
              </controlPr>
            </control>
          </mc:Choice>
        </mc:AlternateContent>
        <mc:AlternateContent xmlns:mc="http://schemas.openxmlformats.org/markup-compatibility/2006">
          <mc:Choice Requires="x14">
            <control shapeId="34837" r:id="rId24" name="Check Box 21">
              <controlPr defaultSize="0" autoFill="0" autoLine="0" autoPict="0">
                <anchor moveWithCells="1">
                  <from>
                    <xdr:col>0</xdr:col>
                    <xdr:colOff>409575</xdr:colOff>
                    <xdr:row>101</xdr:row>
                    <xdr:rowOff>123825</xdr:rowOff>
                  </from>
                  <to>
                    <xdr:col>1</xdr:col>
                    <xdr:colOff>19050</xdr:colOff>
                    <xdr:row>103</xdr:row>
                    <xdr:rowOff>19050</xdr:rowOff>
                  </to>
                </anchor>
              </controlPr>
            </control>
          </mc:Choice>
        </mc:AlternateContent>
        <mc:AlternateContent xmlns:mc="http://schemas.openxmlformats.org/markup-compatibility/2006">
          <mc:Choice Requires="x14">
            <control shapeId="34838" r:id="rId25" name="Check Box 22">
              <controlPr defaultSize="0" autoFill="0" autoLine="0" autoPict="0">
                <anchor moveWithCells="1">
                  <from>
                    <xdr:col>3</xdr:col>
                    <xdr:colOff>257175</xdr:colOff>
                    <xdr:row>101</xdr:row>
                    <xdr:rowOff>133350</xdr:rowOff>
                  </from>
                  <to>
                    <xdr:col>3</xdr:col>
                    <xdr:colOff>561975</xdr:colOff>
                    <xdr:row>103</xdr:row>
                    <xdr:rowOff>19050</xdr:rowOff>
                  </to>
                </anchor>
              </controlPr>
            </control>
          </mc:Choice>
        </mc:AlternateContent>
        <mc:AlternateContent xmlns:mc="http://schemas.openxmlformats.org/markup-compatibility/2006">
          <mc:Choice Requires="x14">
            <control shapeId="34839" r:id="rId26" name="Check Box 23">
              <controlPr defaultSize="0" autoFill="0" autoLine="0" autoPict="0">
                <anchor moveWithCells="1">
                  <from>
                    <xdr:col>0</xdr:col>
                    <xdr:colOff>409575</xdr:colOff>
                    <xdr:row>118</xdr:row>
                    <xdr:rowOff>123825</xdr:rowOff>
                  </from>
                  <to>
                    <xdr:col>1</xdr:col>
                    <xdr:colOff>19050</xdr:colOff>
                    <xdr:row>120</xdr:row>
                    <xdr:rowOff>19050</xdr:rowOff>
                  </to>
                </anchor>
              </controlPr>
            </control>
          </mc:Choice>
        </mc:AlternateContent>
        <mc:AlternateContent xmlns:mc="http://schemas.openxmlformats.org/markup-compatibility/2006">
          <mc:Choice Requires="x14">
            <control shapeId="34840" r:id="rId27" name="Check Box 24">
              <controlPr defaultSize="0" autoFill="0" autoLine="0" autoPict="0">
                <anchor moveWithCells="1">
                  <from>
                    <xdr:col>0</xdr:col>
                    <xdr:colOff>409575</xdr:colOff>
                    <xdr:row>119</xdr:row>
                    <xdr:rowOff>123825</xdr:rowOff>
                  </from>
                  <to>
                    <xdr:col>1</xdr:col>
                    <xdr:colOff>19050</xdr:colOff>
                    <xdr:row>121</xdr:row>
                    <xdr:rowOff>19050</xdr:rowOff>
                  </to>
                </anchor>
              </controlPr>
            </control>
          </mc:Choice>
        </mc:AlternateContent>
        <mc:AlternateContent xmlns:mc="http://schemas.openxmlformats.org/markup-compatibility/2006">
          <mc:Choice Requires="x14">
            <control shapeId="34841" r:id="rId28" name="Check Box 25">
              <controlPr defaultSize="0" autoFill="0" autoLine="0" autoPict="0">
                <anchor moveWithCells="1">
                  <from>
                    <xdr:col>0</xdr:col>
                    <xdr:colOff>409575</xdr:colOff>
                    <xdr:row>120</xdr:row>
                    <xdr:rowOff>123825</xdr:rowOff>
                  </from>
                  <to>
                    <xdr:col>1</xdr:col>
                    <xdr:colOff>19050</xdr:colOff>
                    <xdr:row>122</xdr:row>
                    <xdr:rowOff>19050</xdr:rowOff>
                  </to>
                </anchor>
              </controlPr>
            </control>
          </mc:Choice>
        </mc:AlternateContent>
        <mc:AlternateContent xmlns:mc="http://schemas.openxmlformats.org/markup-compatibility/2006">
          <mc:Choice Requires="x14">
            <control shapeId="34842" r:id="rId29" name="Check Box 26">
              <controlPr defaultSize="0" autoFill="0" autoLine="0" autoPict="0">
                <anchor moveWithCells="1">
                  <from>
                    <xdr:col>0</xdr:col>
                    <xdr:colOff>409575</xdr:colOff>
                    <xdr:row>121</xdr:row>
                    <xdr:rowOff>123825</xdr:rowOff>
                  </from>
                  <to>
                    <xdr:col>1</xdr:col>
                    <xdr:colOff>19050</xdr:colOff>
                    <xdr:row>123</xdr:row>
                    <xdr:rowOff>19050</xdr:rowOff>
                  </to>
                </anchor>
              </controlPr>
            </control>
          </mc:Choice>
        </mc:AlternateContent>
        <mc:AlternateContent xmlns:mc="http://schemas.openxmlformats.org/markup-compatibility/2006">
          <mc:Choice Requires="x14">
            <control shapeId="34843" r:id="rId30" name="Check Box 27">
              <controlPr defaultSize="0" autoFill="0" autoLine="0" autoPict="0">
                <anchor moveWithCells="1">
                  <from>
                    <xdr:col>0</xdr:col>
                    <xdr:colOff>409575</xdr:colOff>
                    <xdr:row>122</xdr:row>
                    <xdr:rowOff>123825</xdr:rowOff>
                  </from>
                  <to>
                    <xdr:col>1</xdr:col>
                    <xdr:colOff>19050</xdr:colOff>
                    <xdr:row>124</xdr:row>
                    <xdr:rowOff>19050</xdr:rowOff>
                  </to>
                </anchor>
              </controlPr>
            </control>
          </mc:Choice>
        </mc:AlternateContent>
        <mc:AlternateContent xmlns:mc="http://schemas.openxmlformats.org/markup-compatibility/2006">
          <mc:Choice Requires="x14">
            <control shapeId="34844" r:id="rId31" name="Check Box 28">
              <controlPr defaultSize="0" autoFill="0" autoLine="0" autoPict="0">
                <anchor moveWithCells="1">
                  <from>
                    <xdr:col>0</xdr:col>
                    <xdr:colOff>409575</xdr:colOff>
                    <xdr:row>123</xdr:row>
                    <xdr:rowOff>123825</xdr:rowOff>
                  </from>
                  <to>
                    <xdr:col>1</xdr:col>
                    <xdr:colOff>19050</xdr:colOff>
                    <xdr:row>125</xdr:row>
                    <xdr:rowOff>19050</xdr:rowOff>
                  </to>
                </anchor>
              </controlPr>
            </control>
          </mc:Choice>
        </mc:AlternateContent>
        <mc:AlternateContent xmlns:mc="http://schemas.openxmlformats.org/markup-compatibility/2006">
          <mc:Choice Requires="x14">
            <control shapeId="34845" r:id="rId32" name="Check Box 29">
              <controlPr defaultSize="0" autoFill="0" autoLine="0" autoPict="0">
                <anchor moveWithCells="1">
                  <from>
                    <xdr:col>0</xdr:col>
                    <xdr:colOff>409575</xdr:colOff>
                    <xdr:row>124</xdr:row>
                    <xdr:rowOff>123825</xdr:rowOff>
                  </from>
                  <to>
                    <xdr:col>1</xdr:col>
                    <xdr:colOff>19050</xdr:colOff>
                    <xdr:row>126</xdr:row>
                    <xdr:rowOff>19050</xdr:rowOff>
                  </to>
                </anchor>
              </controlPr>
            </control>
          </mc:Choice>
        </mc:AlternateContent>
        <mc:AlternateContent xmlns:mc="http://schemas.openxmlformats.org/markup-compatibility/2006">
          <mc:Choice Requires="x14">
            <control shapeId="34846" r:id="rId33" name="Check Box 30">
              <controlPr defaultSize="0" autoFill="0" autoLine="0" autoPict="0">
                <anchor moveWithCells="1">
                  <from>
                    <xdr:col>0</xdr:col>
                    <xdr:colOff>409575</xdr:colOff>
                    <xdr:row>125</xdr:row>
                    <xdr:rowOff>123825</xdr:rowOff>
                  </from>
                  <to>
                    <xdr:col>1</xdr:col>
                    <xdr:colOff>19050</xdr:colOff>
                    <xdr:row>127</xdr:row>
                    <xdr:rowOff>19050</xdr:rowOff>
                  </to>
                </anchor>
              </controlPr>
            </control>
          </mc:Choice>
        </mc:AlternateContent>
      </controls>
    </mc:Choice>
  </mc:AlternateConten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pageSetUpPr fitToPage="1"/>
  </sheetPr>
  <dimension ref="A4:I59"/>
  <sheetViews>
    <sheetView showGridLines="0" zoomScaleNormal="100" workbookViewId="0">
      <selection activeCell="A57" sqref="A57:B59"/>
    </sheetView>
  </sheetViews>
  <sheetFormatPr defaultRowHeight="12.75" x14ac:dyDescent="0.2"/>
  <cols>
    <col min="1" max="1" width="30.7109375" customWidth="1"/>
    <col min="2" max="2" width="37.5703125" customWidth="1"/>
    <col min="257" max="257" width="30.7109375" customWidth="1"/>
    <col min="258" max="258" width="37.5703125" customWidth="1"/>
    <col min="513" max="513" width="30.7109375" customWidth="1"/>
    <col min="514" max="514" width="37.5703125" customWidth="1"/>
    <col min="769" max="769" width="30.7109375" customWidth="1"/>
    <col min="770" max="770" width="37.5703125" customWidth="1"/>
    <col min="1025" max="1025" width="30.7109375" customWidth="1"/>
    <col min="1026" max="1026" width="37.5703125" customWidth="1"/>
    <col min="1281" max="1281" width="30.7109375" customWidth="1"/>
    <col min="1282" max="1282" width="37.5703125" customWidth="1"/>
    <col min="1537" max="1537" width="30.7109375" customWidth="1"/>
    <col min="1538" max="1538" width="37.5703125" customWidth="1"/>
    <col min="1793" max="1793" width="30.7109375" customWidth="1"/>
    <col min="1794" max="1794" width="37.5703125" customWidth="1"/>
    <col min="2049" max="2049" width="30.7109375" customWidth="1"/>
    <col min="2050" max="2050" width="37.5703125" customWidth="1"/>
    <col min="2305" max="2305" width="30.7109375" customWidth="1"/>
    <col min="2306" max="2306" width="37.5703125" customWidth="1"/>
    <col min="2561" max="2561" width="30.7109375" customWidth="1"/>
    <col min="2562" max="2562" width="37.5703125" customWidth="1"/>
    <col min="2817" max="2817" width="30.7109375" customWidth="1"/>
    <col min="2818" max="2818" width="37.5703125" customWidth="1"/>
    <col min="3073" max="3073" width="30.7109375" customWidth="1"/>
    <col min="3074" max="3074" width="37.5703125" customWidth="1"/>
    <col min="3329" max="3329" width="30.7109375" customWidth="1"/>
    <col min="3330" max="3330" width="37.5703125" customWidth="1"/>
    <col min="3585" max="3585" width="30.7109375" customWidth="1"/>
    <col min="3586" max="3586" width="37.5703125" customWidth="1"/>
    <col min="3841" max="3841" width="30.7109375" customWidth="1"/>
    <col min="3842" max="3842" width="37.5703125" customWidth="1"/>
    <col min="4097" max="4097" width="30.7109375" customWidth="1"/>
    <col min="4098" max="4098" width="37.5703125" customWidth="1"/>
    <col min="4353" max="4353" width="30.7109375" customWidth="1"/>
    <col min="4354" max="4354" width="37.5703125" customWidth="1"/>
    <col min="4609" max="4609" width="30.7109375" customWidth="1"/>
    <col min="4610" max="4610" width="37.5703125" customWidth="1"/>
    <col min="4865" max="4865" width="30.7109375" customWidth="1"/>
    <col min="4866" max="4866" width="37.5703125" customWidth="1"/>
    <col min="5121" max="5121" width="30.7109375" customWidth="1"/>
    <col min="5122" max="5122" width="37.5703125" customWidth="1"/>
    <col min="5377" max="5377" width="30.7109375" customWidth="1"/>
    <col min="5378" max="5378" width="37.5703125" customWidth="1"/>
    <col min="5633" max="5633" width="30.7109375" customWidth="1"/>
    <col min="5634" max="5634" width="37.5703125" customWidth="1"/>
    <col min="5889" max="5889" width="30.7109375" customWidth="1"/>
    <col min="5890" max="5890" width="37.5703125" customWidth="1"/>
    <col min="6145" max="6145" width="30.7109375" customWidth="1"/>
    <col min="6146" max="6146" width="37.5703125" customWidth="1"/>
    <col min="6401" max="6401" width="30.7109375" customWidth="1"/>
    <col min="6402" max="6402" width="37.5703125" customWidth="1"/>
    <col min="6657" max="6657" width="30.7109375" customWidth="1"/>
    <col min="6658" max="6658" width="37.5703125" customWidth="1"/>
    <col min="6913" max="6913" width="30.7109375" customWidth="1"/>
    <col min="6914" max="6914" width="37.5703125" customWidth="1"/>
    <col min="7169" max="7169" width="30.7109375" customWidth="1"/>
    <col min="7170" max="7170" width="37.5703125" customWidth="1"/>
    <col min="7425" max="7425" width="30.7109375" customWidth="1"/>
    <col min="7426" max="7426" width="37.5703125" customWidth="1"/>
    <col min="7681" max="7681" width="30.7109375" customWidth="1"/>
    <col min="7682" max="7682" width="37.5703125" customWidth="1"/>
    <col min="7937" max="7937" width="30.7109375" customWidth="1"/>
    <col min="7938" max="7938" width="37.5703125" customWidth="1"/>
    <col min="8193" max="8193" width="30.7109375" customWidth="1"/>
    <col min="8194" max="8194" width="37.5703125" customWidth="1"/>
    <col min="8449" max="8449" width="30.7109375" customWidth="1"/>
    <col min="8450" max="8450" width="37.5703125" customWidth="1"/>
    <col min="8705" max="8705" width="30.7109375" customWidth="1"/>
    <col min="8706" max="8706" width="37.5703125" customWidth="1"/>
    <col min="8961" max="8961" width="30.7109375" customWidth="1"/>
    <col min="8962" max="8962" width="37.5703125" customWidth="1"/>
    <col min="9217" max="9217" width="30.7109375" customWidth="1"/>
    <col min="9218" max="9218" width="37.5703125" customWidth="1"/>
    <col min="9473" max="9473" width="30.7109375" customWidth="1"/>
    <col min="9474" max="9474" width="37.5703125" customWidth="1"/>
    <col min="9729" max="9729" width="30.7109375" customWidth="1"/>
    <col min="9730" max="9730" width="37.5703125" customWidth="1"/>
    <col min="9985" max="9985" width="30.7109375" customWidth="1"/>
    <col min="9986" max="9986" width="37.5703125" customWidth="1"/>
    <col min="10241" max="10241" width="30.7109375" customWidth="1"/>
    <col min="10242" max="10242" width="37.5703125" customWidth="1"/>
    <col min="10497" max="10497" width="30.7109375" customWidth="1"/>
    <col min="10498" max="10498" width="37.5703125" customWidth="1"/>
    <col min="10753" max="10753" width="30.7109375" customWidth="1"/>
    <col min="10754" max="10754" width="37.5703125" customWidth="1"/>
    <col min="11009" max="11009" width="30.7109375" customWidth="1"/>
    <col min="11010" max="11010" width="37.5703125" customWidth="1"/>
    <col min="11265" max="11265" width="30.7109375" customWidth="1"/>
    <col min="11266" max="11266" width="37.5703125" customWidth="1"/>
    <col min="11521" max="11521" width="30.7109375" customWidth="1"/>
    <col min="11522" max="11522" width="37.5703125" customWidth="1"/>
    <col min="11777" max="11777" width="30.7109375" customWidth="1"/>
    <col min="11778" max="11778" width="37.5703125" customWidth="1"/>
    <col min="12033" max="12033" width="30.7109375" customWidth="1"/>
    <col min="12034" max="12034" width="37.5703125" customWidth="1"/>
    <col min="12289" max="12289" width="30.7109375" customWidth="1"/>
    <col min="12290" max="12290" width="37.5703125" customWidth="1"/>
    <col min="12545" max="12545" width="30.7109375" customWidth="1"/>
    <col min="12546" max="12546" width="37.5703125" customWidth="1"/>
    <col min="12801" max="12801" width="30.7109375" customWidth="1"/>
    <col min="12802" max="12802" width="37.5703125" customWidth="1"/>
    <col min="13057" max="13057" width="30.7109375" customWidth="1"/>
    <col min="13058" max="13058" width="37.5703125" customWidth="1"/>
    <col min="13313" max="13313" width="30.7109375" customWidth="1"/>
    <col min="13314" max="13314" width="37.5703125" customWidth="1"/>
    <col min="13569" max="13569" width="30.7109375" customWidth="1"/>
    <col min="13570" max="13570" width="37.5703125" customWidth="1"/>
    <col min="13825" max="13825" width="30.7109375" customWidth="1"/>
    <col min="13826" max="13826" width="37.5703125" customWidth="1"/>
    <col min="14081" max="14081" width="30.7109375" customWidth="1"/>
    <col min="14082" max="14082" width="37.5703125" customWidth="1"/>
    <col min="14337" max="14337" width="30.7109375" customWidth="1"/>
    <col min="14338" max="14338" width="37.5703125" customWidth="1"/>
    <col min="14593" max="14593" width="30.7109375" customWidth="1"/>
    <col min="14594" max="14594" width="37.5703125" customWidth="1"/>
    <col min="14849" max="14849" width="30.7109375" customWidth="1"/>
    <col min="14850" max="14850" width="37.5703125" customWidth="1"/>
    <col min="15105" max="15105" width="30.7109375" customWidth="1"/>
    <col min="15106" max="15106" width="37.5703125" customWidth="1"/>
    <col min="15361" max="15361" width="30.7109375" customWidth="1"/>
    <col min="15362" max="15362" width="37.5703125" customWidth="1"/>
    <col min="15617" max="15617" width="30.7109375" customWidth="1"/>
    <col min="15618" max="15618" width="37.5703125" customWidth="1"/>
    <col min="15873" max="15873" width="30.7109375" customWidth="1"/>
    <col min="15874" max="15874" width="37.5703125" customWidth="1"/>
    <col min="16129" max="16129" width="30.7109375" customWidth="1"/>
    <col min="16130" max="16130" width="37.5703125" customWidth="1"/>
  </cols>
  <sheetData>
    <row r="4" spans="1:9" x14ac:dyDescent="0.2">
      <c r="G4" s="551" t="s">
        <v>307</v>
      </c>
      <c r="H4" s="552"/>
      <c r="I4" s="553"/>
    </row>
    <row r="5" spans="1:9" x14ac:dyDescent="0.2">
      <c r="A5" s="204" t="s">
        <v>237</v>
      </c>
    </row>
    <row r="6" spans="1:9" ht="20.25" customHeight="1" thickBot="1" x14ac:dyDescent="0.25">
      <c r="A6" s="204" t="s">
        <v>238</v>
      </c>
    </row>
    <row r="7" spans="1:9" x14ac:dyDescent="0.2">
      <c r="A7" s="448" t="s">
        <v>239</v>
      </c>
      <c r="B7" s="449"/>
      <c r="D7" s="154"/>
    </row>
    <row r="8" spans="1:9" x14ac:dyDescent="0.2">
      <c r="A8" s="450" t="s">
        <v>240</v>
      </c>
      <c r="B8" s="451"/>
    </row>
    <row r="9" spans="1:9" x14ac:dyDescent="0.2">
      <c r="A9" s="450" t="s">
        <v>241</v>
      </c>
      <c r="B9" s="452"/>
    </row>
    <row r="10" spans="1:9" ht="13.5" thickBot="1" x14ac:dyDescent="0.25">
      <c r="A10" s="453" t="s">
        <v>242</v>
      </c>
      <c r="B10" s="454"/>
    </row>
    <row r="11" spans="1:9" x14ac:dyDescent="0.2">
      <c r="A11" s="448" t="s">
        <v>239</v>
      </c>
      <c r="B11" s="449"/>
    </row>
    <row r="12" spans="1:9" x14ac:dyDescent="0.2">
      <c r="A12" s="450" t="s">
        <v>240</v>
      </c>
      <c r="B12" s="451"/>
    </row>
    <row r="13" spans="1:9" x14ac:dyDescent="0.2">
      <c r="A13" s="450" t="s">
        <v>241</v>
      </c>
      <c r="B13" s="452"/>
    </row>
    <row r="14" spans="1:9" ht="13.5" thickBot="1" x14ac:dyDescent="0.25">
      <c r="A14" s="453" t="s">
        <v>242</v>
      </c>
      <c r="B14" s="454"/>
    </row>
    <row r="15" spans="1:9" x14ac:dyDescent="0.2">
      <c r="A15" s="448" t="s">
        <v>239</v>
      </c>
      <c r="B15" s="449"/>
    </row>
    <row r="16" spans="1:9" x14ac:dyDescent="0.2">
      <c r="A16" s="450" t="s">
        <v>240</v>
      </c>
      <c r="B16" s="451"/>
    </row>
    <row r="17" spans="1:2" x14ac:dyDescent="0.2">
      <c r="A17" s="450" t="s">
        <v>241</v>
      </c>
      <c r="B17" s="452"/>
    </row>
    <row r="18" spans="1:2" ht="13.5" thickBot="1" x14ac:dyDescent="0.25">
      <c r="A18" s="453" t="s">
        <v>242</v>
      </c>
      <c r="B18" s="454"/>
    </row>
    <row r="19" spans="1:2" x14ac:dyDescent="0.2">
      <c r="A19" s="448" t="s">
        <v>239</v>
      </c>
      <c r="B19" s="449"/>
    </row>
    <row r="20" spans="1:2" x14ac:dyDescent="0.2">
      <c r="A20" s="450" t="s">
        <v>240</v>
      </c>
      <c r="B20" s="451"/>
    </row>
    <row r="21" spans="1:2" x14ac:dyDescent="0.2">
      <c r="A21" s="450" t="s">
        <v>241</v>
      </c>
      <c r="B21" s="452"/>
    </row>
    <row r="22" spans="1:2" ht="13.5" thickBot="1" x14ac:dyDescent="0.25">
      <c r="A22" s="453" t="s">
        <v>242</v>
      </c>
      <c r="B22" s="454"/>
    </row>
    <row r="23" spans="1:2" x14ac:dyDescent="0.2">
      <c r="A23" s="448" t="s">
        <v>239</v>
      </c>
      <c r="B23" s="449"/>
    </row>
    <row r="24" spans="1:2" x14ac:dyDescent="0.2">
      <c r="A24" s="450" t="s">
        <v>240</v>
      </c>
      <c r="B24" s="451"/>
    </row>
    <row r="25" spans="1:2" x14ac:dyDescent="0.2">
      <c r="A25" s="450" t="s">
        <v>241</v>
      </c>
      <c r="B25" s="452"/>
    </row>
    <row r="26" spans="1:2" ht="13.5" thickBot="1" x14ac:dyDescent="0.25">
      <c r="A26" s="453" t="s">
        <v>242</v>
      </c>
      <c r="B26" s="454"/>
    </row>
    <row r="27" spans="1:2" x14ac:dyDescent="0.2">
      <c r="A27" s="448" t="s">
        <v>239</v>
      </c>
      <c r="B27" s="449"/>
    </row>
    <row r="28" spans="1:2" x14ac:dyDescent="0.2">
      <c r="A28" s="450" t="s">
        <v>240</v>
      </c>
      <c r="B28" s="451"/>
    </row>
    <row r="29" spans="1:2" x14ac:dyDescent="0.2">
      <c r="A29" s="450" t="s">
        <v>241</v>
      </c>
      <c r="B29" s="452"/>
    </row>
    <row r="30" spans="1:2" ht="13.5" thickBot="1" x14ac:dyDescent="0.25">
      <c r="A30" s="453" t="s">
        <v>242</v>
      </c>
      <c r="B30" s="454"/>
    </row>
    <row r="31" spans="1:2" x14ac:dyDescent="0.2">
      <c r="A31" s="448" t="s">
        <v>239</v>
      </c>
      <c r="B31" s="449"/>
    </row>
    <row r="32" spans="1:2" x14ac:dyDescent="0.2">
      <c r="A32" s="450" t="s">
        <v>240</v>
      </c>
      <c r="B32" s="451"/>
    </row>
    <row r="33" spans="1:2" x14ac:dyDescent="0.2">
      <c r="A33" s="450" t="s">
        <v>241</v>
      </c>
      <c r="B33" s="452"/>
    </row>
    <row r="34" spans="1:2" ht="13.5" thickBot="1" x14ac:dyDescent="0.25">
      <c r="A34" s="453" t="s">
        <v>242</v>
      </c>
      <c r="B34" s="454"/>
    </row>
    <row r="35" spans="1:2" ht="20.25" customHeight="1" thickBot="1" x14ac:dyDescent="0.25">
      <c r="A35" s="204" t="s">
        <v>243</v>
      </c>
      <c r="B35" s="205"/>
    </row>
    <row r="36" spans="1:2" x14ac:dyDescent="0.2">
      <c r="A36" s="455" t="s">
        <v>244</v>
      </c>
      <c r="B36" s="456"/>
    </row>
    <row r="37" spans="1:2" x14ac:dyDescent="0.2">
      <c r="A37" s="457" t="s">
        <v>245</v>
      </c>
      <c r="B37" s="458"/>
    </row>
    <row r="38" spans="1:2" ht="13.5" thickBot="1" x14ac:dyDescent="0.25">
      <c r="A38" s="459" t="s">
        <v>246</v>
      </c>
      <c r="B38" s="454"/>
    </row>
    <row r="39" spans="1:2" x14ac:dyDescent="0.2">
      <c r="A39" s="455" t="s">
        <v>244</v>
      </c>
      <c r="B39" s="456"/>
    </row>
    <row r="40" spans="1:2" x14ac:dyDescent="0.2">
      <c r="A40" s="457" t="s">
        <v>245</v>
      </c>
      <c r="B40" s="458"/>
    </row>
    <row r="41" spans="1:2" ht="13.5" thickBot="1" x14ac:dyDescent="0.25">
      <c r="A41" s="459" t="s">
        <v>246</v>
      </c>
      <c r="B41" s="454"/>
    </row>
    <row r="42" spans="1:2" x14ac:dyDescent="0.2">
      <c r="A42" s="455" t="s">
        <v>244</v>
      </c>
      <c r="B42" s="456"/>
    </row>
    <row r="43" spans="1:2" x14ac:dyDescent="0.2">
      <c r="A43" s="457" t="s">
        <v>245</v>
      </c>
      <c r="B43" s="458"/>
    </row>
    <row r="44" spans="1:2" ht="13.5" thickBot="1" x14ac:dyDescent="0.25">
      <c r="A44" s="459" t="s">
        <v>246</v>
      </c>
      <c r="B44" s="454"/>
    </row>
    <row r="45" spans="1:2" x14ac:dyDescent="0.2">
      <c r="A45" s="455" t="s">
        <v>244</v>
      </c>
      <c r="B45" s="456"/>
    </row>
    <row r="46" spans="1:2" x14ac:dyDescent="0.2">
      <c r="A46" s="457" t="s">
        <v>245</v>
      </c>
      <c r="B46" s="458"/>
    </row>
    <row r="47" spans="1:2" ht="13.5" thickBot="1" x14ac:dyDescent="0.25">
      <c r="A47" s="459" t="s">
        <v>246</v>
      </c>
      <c r="B47" s="454"/>
    </row>
    <row r="48" spans="1:2" x14ac:dyDescent="0.2">
      <c r="A48" s="455" t="s">
        <v>244</v>
      </c>
      <c r="B48" s="456"/>
    </row>
    <row r="49" spans="1:2" x14ac:dyDescent="0.2">
      <c r="A49" s="457" t="s">
        <v>245</v>
      </c>
      <c r="B49" s="458"/>
    </row>
    <row r="50" spans="1:2" ht="13.5" thickBot="1" x14ac:dyDescent="0.25">
      <c r="A50" s="459" t="s">
        <v>246</v>
      </c>
      <c r="B50" s="454"/>
    </row>
    <row r="51" spans="1:2" x14ac:dyDescent="0.2">
      <c r="A51" s="455" t="s">
        <v>244</v>
      </c>
      <c r="B51" s="456"/>
    </row>
    <row r="52" spans="1:2" x14ac:dyDescent="0.2">
      <c r="A52" s="457" t="s">
        <v>245</v>
      </c>
      <c r="B52" s="458"/>
    </row>
    <row r="53" spans="1:2" ht="13.5" thickBot="1" x14ac:dyDescent="0.25">
      <c r="A53" s="459" t="s">
        <v>246</v>
      </c>
      <c r="B53" s="454"/>
    </row>
    <row r="54" spans="1:2" x14ac:dyDescent="0.2">
      <c r="A54" s="455" t="s">
        <v>244</v>
      </c>
      <c r="B54" s="456"/>
    </row>
    <row r="55" spans="1:2" x14ac:dyDescent="0.2">
      <c r="A55" s="457" t="s">
        <v>245</v>
      </c>
      <c r="B55" s="458"/>
    </row>
    <row r="56" spans="1:2" ht="13.5" thickBot="1" x14ac:dyDescent="0.25">
      <c r="A56" s="459" t="s">
        <v>246</v>
      </c>
      <c r="B56" s="454"/>
    </row>
    <row r="57" spans="1:2" x14ac:dyDescent="0.2">
      <c r="A57" s="455" t="s">
        <v>244</v>
      </c>
      <c r="B57" s="456"/>
    </row>
    <row r="58" spans="1:2" x14ac:dyDescent="0.2">
      <c r="A58" s="457" t="s">
        <v>245</v>
      </c>
      <c r="B58" s="458"/>
    </row>
    <row r="59" spans="1:2" ht="13.5" thickBot="1" x14ac:dyDescent="0.25">
      <c r="A59" s="459" t="s">
        <v>246</v>
      </c>
      <c r="B59" s="454"/>
    </row>
  </sheetData>
  <sheetProtection selectLockedCells="1"/>
  <mergeCells count="1">
    <mergeCell ref="G4:I4"/>
  </mergeCells>
  <hyperlinks>
    <hyperlink ref="G4:I4" location="'Aloita tästä'!A1" display="PALAA TÄSTÄ KANSISIVULLE"/>
  </hyperlinks>
  <pageMargins left="0.39370078740157483" right="0.70866141732283472" top="0.39370078740157483" bottom="0.78740157480314965" header="0.31496062992125984" footer="0.31496062992125984"/>
  <pageSetup paperSize="9" orientation="portrait" verticalDpi="0"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5:I20"/>
  <sheetViews>
    <sheetView showGridLines="0" zoomScaleNormal="100" workbookViewId="0">
      <selection activeCell="G5" sqref="G5:I5"/>
    </sheetView>
  </sheetViews>
  <sheetFormatPr defaultRowHeight="12.75" x14ac:dyDescent="0.2"/>
  <cols>
    <col min="1" max="1" width="61" customWidth="1"/>
    <col min="2" max="2" width="9.42578125" customWidth="1"/>
    <col min="3" max="3" width="17.7109375" customWidth="1"/>
    <col min="256" max="256" width="2.7109375" customWidth="1"/>
    <col min="257" max="257" width="61" customWidth="1"/>
    <col min="258" max="258" width="9.42578125" customWidth="1"/>
    <col min="259" max="259" width="17.7109375" customWidth="1"/>
    <col min="512" max="512" width="2.7109375" customWidth="1"/>
    <col min="513" max="513" width="61" customWidth="1"/>
    <col min="514" max="514" width="9.42578125" customWidth="1"/>
    <col min="515" max="515" width="17.7109375" customWidth="1"/>
    <col min="768" max="768" width="2.7109375" customWidth="1"/>
    <col min="769" max="769" width="61" customWidth="1"/>
    <col min="770" max="770" width="9.42578125" customWidth="1"/>
    <col min="771" max="771" width="17.7109375" customWidth="1"/>
    <col min="1024" max="1024" width="2.7109375" customWidth="1"/>
    <col min="1025" max="1025" width="61" customWidth="1"/>
    <col min="1026" max="1026" width="9.42578125" customWidth="1"/>
    <col min="1027" max="1027" width="17.7109375" customWidth="1"/>
    <col min="1280" max="1280" width="2.7109375" customWidth="1"/>
    <col min="1281" max="1281" width="61" customWidth="1"/>
    <col min="1282" max="1282" width="9.42578125" customWidth="1"/>
    <col min="1283" max="1283" width="17.7109375" customWidth="1"/>
    <col min="1536" max="1536" width="2.7109375" customWidth="1"/>
    <col min="1537" max="1537" width="61" customWidth="1"/>
    <col min="1538" max="1538" width="9.42578125" customWidth="1"/>
    <col min="1539" max="1539" width="17.7109375" customWidth="1"/>
    <col min="1792" max="1792" width="2.7109375" customWidth="1"/>
    <col min="1793" max="1793" width="61" customWidth="1"/>
    <col min="1794" max="1794" width="9.42578125" customWidth="1"/>
    <col min="1795" max="1795" width="17.7109375" customWidth="1"/>
    <col min="2048" max="2048" width="2.7109375" customWidth="1"/>
    <col min="2049" max="2049" width="61" customWidth="1"/>
    <col min="2050" max="2050" width="9.42578125" customWidth="1"/>
    <col min="2051" max="2051" width="17.7109375" customWidth="1"/>
    <col min="2304" max="2304" width="2.7109375" customWidth="1"/>
    <col min="2305" max="2305" width="61" customWidth="1"/>
    <col min="2306" max="2306" width="9.42578125" customWidth="1"/>
    <col min="2307" max="2307" width="17.7109375" customWidth="1"/>
    <col min="2560" max="2560" width="2.7109375" customWidth="1"/>
    <col min="2561" max="2561" width="61" customWidth="1"/>
    <col min="2562" max="2562" width="9.42578125" customWidth="1"/>
    <col min="2563" max="2563" width="17.7109375" customWidth="1"/>
    <col min="2816" max="2816" width="2.7109375" customWidth="1"/>
    <col min="2817" max="2817" width="61" customWidth="1"/>
    <col min="2818" max="2818" width="9.42578125" customWidth="1"/>
    <col min="2819" max="2819" width="17.7109375" customWidth="1"/>
    <col min="3072" max="3072" width="2.7109375" customWidth="1"/>
    <col min="3073" max="3073" width="61" customWidth="1"/>
    <col min="3074" max="3074" width="9.42578125" customWidth="1"/>
    <col min="3075" max="3075" width="17.7109375" customWidth="1"/>
    <col min="3328" max="3328" width="2.7109375" customWidth="1"/>
    <col min="3329" max="3329" width="61" customWidth="1"/>
    <col min="3330" max="3330" width="9.42578125" customWidth="1"/>
    <col min="3331" max="3331" width="17.7109375" customWidth="1"/>
    <col min="3584" max="3584" width="2.7109375" customWidth="1"/>
    <col min="3585" max="3585" width="61" customWidth="1"/>
    <col min="3586" max="3586" width="9.42578125" customWidth="1"/>
    <col min="3587" max="3587" width="17.7109375" customWidth="1"/>
    <col min="3840" max="3840" width="2.7109375" customWidth="1"/>
    <col min="3841" max="3841" width="61" customWidth="1"/>
    <col min="3842" max="3842" width="9.42578125" customWidth="1"/>
    <col min="3843" max="3843" width="17.7109375" customWidth="1"/>
    <col min="4096" max="4096" width="2.7109375" customWidth="1"/>
    <col min="4097" max="4097" width="61" customWidth="1"/>
    <col min="4098" max="4098" width="9.42578125" customWidth="1"/>
    <col min="4099" max="4099" width="17.7109375" customWidth="1"/>
    <col min="4352" max="4352" width="2.7109375" customWidth="1"/>
    <col min="4353" max="4353" width="61" customWidth="1"/>
    <col min="4354" max="4354" width="9.42578125" customWidth="1"/>
    <col min="4355" max="4355" width="17.7109375" customWidth="1"/>
    <col min="4608" max="4608" width="2.7109375" customWidth="1"/>
    <col min="4609" max="4609" width="61" customWidth="1"/>
    <col min="4610" max="4610" width="9.42578125" customWidth="1"/>
    <col min="4611" max="4611" width="17.7109375" customWidth="1"/>
    <col min="4864" max="4864" width="2.7109375" customWidth="1"/>
    <col min="4865" max="4865" width="61" customWidth="1"/>
    <col min="4866" max="4866" width="9.42578125" customWidth="1"/>
    <col min="4867" max="4867" width="17.7109375" customWidth="1"/>
    <col min="5120" max="5120" width="2.7109375" customWidth="1"/>
    <col min="5121" max="5121" width="61" customWidth="1"/>
    <col min="5122" max="5122" width="9.42578125" customWidth="1"/>
    <col min="5123" max="5123" width="17.7109375" customWidth="1"/>
    <col min="5376" max="5376" width="2.7109375" customWidth="1"/>
    <col min="5377" max="5377" width="61" customWidth="1"/>
    <col min="5378" max="5378" width="9.42578125" customWidth="1"/>
    <col min="5379" max="5379" width="17.7109375" customWidth="1"/>
    <col min="5632" max="5632" width="2.7109375" customWidth="1"/>
    <col min="5633" max="5633" width="61" customWidth="1"/>
    <col min="5634" max="5634" width="9.42578125" customWidth="1"/>
    <col min="5635" max="5635" width="17.7109375" customWidth="1"/>
    <col min="5888" max="5888" width="2.7109375" customWidth="1"/>
    <col min="5889" max="5889" width="61" customWidth="1"/>
    <col min="5890" max="5890" width="9.42578125" customWidth="1"/>
    <col min="5891" max="5891" width="17.7109375" customWidth="1"/>
    <col min="6144" max="6144" width="2.7109375" customWidth="1"/>
    <col min="6145" max="6145" width="61" customWidth="1"/>
    <col min="6146" max="6146" width="9.42578125" customWidth="1"/>
    <col min="6147" max="6147" width="17.7109375" customWidth="1"/>
    <col min="6400" max="6400" width="2.7109375" customWidth="1"/>
    <col min="6401" max="6401" width="61" customWidth="1"/>
    <col min="6402" max="6402" width="9.42578125" customWidth="1"/>
    <col min="6403" max="6403" width="17.7109375" customWidth="1"/>
    <col min="6656" max="6656" width="2.7109375" customWidth="1"/>
    <col min="6657" max="6657" width="61" customWidth="1"/>
    <col min="6658" max="6658" width="9.42578125" customWidth="1"/>
    <col min="6659" max="6659" width="17.7109375" customWidth="1"/>
    <col min="6912" max="6912" width="2.7109375" customWidth="1"/>
    <col min="6913" max="6913" width="61" customWidth="1"/>
    <col min="6914" max="6914" width="9.42578125" customWidth="1"/>
    <col min="6915" max="6915" width="17.7109375" customWidth="1"/>
    <col min="7168" max="7168" width="2.7109375" customWidth="1"/>
    <col min="7169" max="7169" width="61" customWidth="1"/>
    <col min="7170" max="7170" width="9.42578125" customWidth="1"/>
    <col min="7171" max="7171" width="17.7109375" customWidth="1"/>
    <col min="7424" max="7424" width="2.7109375" customWidth="1"/>
    <col min="7425" max="7425" width="61" customWidth="1"/>
    <col min="7426" max="7426" width="9.42578125" customWidth="1"/>
    <col min="7427" max="7427" width="17.7109375" customWidth="1"/>
    <col min="7680" max="7680" width="2.7109375" customWidth="1"/>
    <col min="7681" max="7681" width="61" customWidth="1"/>
    <col min="7682" max="7682" width="9.42578125" customWidth="1"/>
    <col min="7683" max="7683" width="17.7109375" customWidth="1"/>
    <col min="7936" max="7936" width="2.7109375" customWidth="1"/>
    <col min="7937" max="7937" width="61" customWidth="1"/>
    <col min="7938" max="7938" width="9.42578125" customWidth="1"/>
    <col min="7939" max="7939" width="17.7109375" customWidth="1"/>
    <col min="8192" max="8192" width="2.7109375" customWidth="1"/>
    <col min="8193" max="8193" width="61" customWidth="1"/>
    <col min="8194" max="8194" width="9.42578125" customWidth="1"/>
    <col min="8195" max="8195" width="17.7109375" customWidth="1"/>
    <col min="8448" max="8448" width="2.7109375" customWidth="1"/>
    <col min="8449" max="8449" width="61" customWidth="1"/>
    <col min="8450" max="8450" width="9.42578125" customWidth="1"/>
    <col min="8451" max="8451" width="17.7109375" customWidth="1"/>
    <col min="8704" max="8704" width="2.7109375" customWidth="1"/>
    <col min="8705" max="8705" width="61" customWidth="1"/>
    <col min="8706" max="8706" width="9.42578125" customWidth="1"/>
    <col min="8707" max="8707" width="17.7109375" customWidth="1"/>
    <col min="8960" max="8960" width="2.7109375" customWidth="1"/>
    <col min="8961" max="8961" width="61" customWidth="1"/>
    <col min="8962" max="8962" width="9.42578125" customWidth="1"/>
    <col min="8963" max="8963" width="17.7109375" customWidth="1"/>
    <col min="9216" max="9216" width="2.7109375" customWidth="1"/>
    <col min="9217" max="9217" width="61" customWidth="1"/>
    <col min="9218" max="9218" width="9.42578125" customWidth="1"/>
    <col min="9219" max="9219" width="17.7109375" customWidth="1"/>
    <col min="9472" max="9472" width="2.7109375" customWidth="1"/>
    <col min="9473" max="9473" width="61" customWidth="1"/>
    <col min="9474" max="9474" width="9.42578125" customWidth="1"/>
    <col min="9475" max="9475" width="17.7109375" customWidth="1"/>
    <col min="9728" max="9728" width="2.7109375" customWidth="1"/>
    <col min="9729" max="9729" width="61" customWidth="1"/>
    <col min="9730" max="9730" width="9.42578125" customWidth="1"/>
    <col min="9731" max="9731" width="17.7109375" customWidth="1"/>
    <col min="9984" max="9984" width="2.7109375" customWidth="1"/>
    <col min="9985" max="9985" width="61" customWidth="1"/>
    <col min="9986" max="9986" width="9.42578125" customWidth="1"/>
    <col min="9987" max="9987" width="17.7109375" customWidth="1"/>
    <col min="10240" max="10240" width="2.7109375" customWidth="1"/>
    <col min="10241" max="10241" width="61" customWidth="1"/>
    <col min="10242" max="10242" width="9.42578125" customWidth="1"/>
    <col min="10243" max="10243" width="17.7109375" customWidth="1"/>
    <col min="10496" max="10496" width="2.7109375" customWidth="1"/>
    <col min="10497" max="10497" width="61" customWidth="1"/>
    <col min="10498" max="10498" width="9.42578125" customWidth="1"/>
    <col min="10499" max="10499" width="17.7109375" customWidth="1"/>
    <col min="10752" max="10752" width="2.7109375" customWidth="1"/>
    <col min="10753" max="10753" width="61" customWidth="1"/>
    <col min="10754" max="10754" width="9.42578125" customWidth="1"/>
    <col min="10755" max="10755" width="17.7109375" customWidth="1"/>
    <col min="11008" max="11008" width="2.7109375" customWidth="1"/>
    <col min="11009" max="11009" width="61" customWidth="1"/>
    <col min="11010" max="11010" width="9.42578125" customWidth="1"/>
    <col min="11011" max="11011" width="17.7109375" customWidth="1"/>
    <col min="11264" max="11264" width="2.7109375" customWidth="1"/>
    <col min="11265" max="11265" width="61" customWidth="1"/>
    <col min="11266" max="11266" width="9.42578125" customWidth="1"/>
    <col min="11267" max="11267" width="17.7109375" customWidth="1"/>
    <col min="11520" max="11520" width="2.7109375" customWidth="1"/>
    <col min="11521" max="11521" width="61" customWidth="1"/>
    <col min="11522" max="11522" width="9.42578125" customWidth="1"/>
    <col min="11523" max="11523" width="17.7109375" customWidth="1"/>
    <col min="11776" max="11776" width="2.7109375" customWidth="1"/>
    <col min="11777" max="11777" width="61" customWidth="1"/>
    <col min="11778" max="11778" width="9.42578125" customWidth="1"/>
    <col min="11779" max="11779" width="17.7109375" customWidth="1"/>
    <col min="12032" max="12032" width="2.7109375" customWidth="1"/>
    <col min="12033" max="12033" width="61" customWidth="1"/>
    <col min="12034" max="12034" width="9.42578125" customWidth="1"/>
    <col min="12035" max="12035" width="17.7109375" customWidth="1"/>
    <col min="12288" max="12288" width="2.7109375" customWidth="1"/>
    <col min="12289" max="12289" width="61" customWidth="1"/>
    <col min="12290" max="12290" width="9.42578125" customWidth="1"/>
    <col min="12291" max="12291" width="17.7109375" customWidth="1"/>
    <col min="12544" max="12544" width="2.7109375" customWidth="1"/>
    <col min="12545" max="12545" width="61" customWidth="1"/>
    <col min="12546" max="12546" width="9.42578125" customWidth="1"/>
    <col min="12547" max="12547" width="17.7109375" customWidth="1"/>
    <col min="12800" max="12800" width="2.7109375" customWidth="1"/>
    <col min="12801" max="12801" width="61" customWidth="1"/>
    <col min="12802" max="12802" width="9.42578125" customWidth="1"/>
    <col min="12803" max="12803" width="17.7109375" customWidth="1"/>
    <col min="13056" max="13056" width="2.7109375" customWidth="1"/>
    <col min="13057" max="13057" width="61" customWidth="1"/>
    <col min="13058" max="13058" width="9.42578125" customWidth="1"/>
    <col min="13059" max="13059" width="17.7109375" customWidth="1"/>
    <col min="13312" max="13312" width="2.7109375" customWidth="1"/>
    <col min="13313" max="13313" width="61" customWidth="1"/>
    <col min="13314" max="13314" width="9.42578125" customWidth="1"/>
    <col min="13315" max="13315" width="17.7109375" customWidth="1"/>
    <col min="13568" max="13568" width="2.7109375" customWidth="1"/>
    <col min="13569" max="13569" width="61" customWidth="1"/>
    <col min="13570" max="13570" width="9.42578125" customWidth="1"/>
    <col min="13571" max="13571" width="17.7109375" customWidth="1"/>
    <col min="13824" max="13824" width="2.7109375" customWidth="1"/>
    <col min="13825" max="13825" width="61" customWidth="1"/>
    <col min="13826" max="13826" width="9.42578125" customWidth="1"/>
    <col min="13827" max="13827" width="17.7109375" customWidth="1"/>
    <col min="14080" max="14080" width="2.7109375" customWidth="1"/>
    <col min="14081" max="14081" width="61" customWidth="1"/>
    <col min="14082" max="14082" width="9.42578125" customWidth="1"/>
    <col min="14083" max="14083" width="17.7109375" customWidth="1"/>
    <col min="14336" max="14336" width="2.7109375" customWidth="1"/>
    <col min="14337" max="14337" width="61" customWidth="1"/>
    <col min="14338" max="14338" width="9.42578125" customWidth="1"/>
    <col min="14339" max="14339" width="17.7109375" customWidth="1"/>
    <col min="14592" max="14592" width="2.7109375" customWidth="1"/>
    <col min="14593" max="14593" width="61" customWidth="1"/>
    <col min="14594" max="14594" width="9.42578125" customWidth="1"/>
    <col min="14595" max="14595" width="17.7109375" customWidth="1"/>
    <col min="14848" max="14848" width="2.7109375" customWidth="1"/>
    <col min="14849" max="14849" width="61" customWidth="1"/>
    <col min="14850" max="14850" width="9.42578125" customWidth="1"/>
    <col min="14851" max="14851" width="17.7109375" customWidth="1"/>
    <col min="15104" max="15104" width="2.7109375" customWidth="1"/>
    <col min="15105" max="15105" width="61" customWidth="1"/>
    <col min="15106" max="15106" width="9.42578125" customWidth="1"/>
    <col min="15107" max="15107" width="17.7109375" customWidth="1"/>
    <col min="15360" max="15360" width="2.7109375" customWidth="1"/>
    <col min="15361" max="15361" width="61" customWidth="1"/>
    <col min="15362" max="15362" width="9.42578125" customWidth="1"/>
    <col min="15363" max="15363" width="17.7109375" customWidth="1"/>
    <col min="15616" max="15616" width="2.7109375" customWidth="1"/>
    <col min="15617" max="15617" width="61" customWidth="1"/>
    <col min="15618" max="15618" width="9.42578125" customWidth="1"/>
    <col min="15619" max="15619" width="17.7109375" customWidth="1"/>
    <col min="15872" max="15872" width="2.7109375" customWidth="1"/>
    <col min="15873" max="15873" width="61" customWidth="1"/>
    <col min="15874" max="15874" width="9.42578125" customWidth="1"/>
    <col min="15875" max="15875" width="17.7109375" customWidth="1"/>
    <col min="16128" max="16128" width="2.7109375" customWidth="1"/>
    <col min="16129" max="16129" width="61" customWidth="1"/>
    <col min="16130" max="16130" width="9.42578125" customWidth="1"/>
    <col min="16131" max="16131" width="17.7109375" customWidth="1"/>
  </cols>
  <sheetData>
    <row r="5" spans="1:9" x14ac:dyDescent="0.2">
      <c r="G5" s="551" t="s">
        <v>307</v>
      </c>
      <c r="H5" s="552"/>
      <c r="I5" s="553"/>
    </row>
    <row r="6" spans="1:9" x14ac:dyDescent="0.2">
      <c r="A6" s="139" t="s">
        <v>149</v>
      </c>
      <c r="B6" s="140"/>
      <c r="C6" s="139"/>
    </row>
    <row r="7" spans="1:9" x14ac:dyDescent="0.2">
      <c r="A7" s="140"/>
      <c r="B7" s="140"/>
      <c r="C7" s="140"/>
    </row>
    <row r="8" spans="1:9" x14ac:dyDescent="0.2">
      <c r="A8" s="296" t="s">
        <v>150</v>
      </c>
      <c r="B8" s="297"/>
      <c r="C8" s="298"/>
    </row>
    <row r="9" spans="1:9" x14ac:dyDescent="0.2">
      <c r="A9" s="140"/>
      <c r="B9" s="140"/>
      <c r="C9" s="140"/>
    </row>
    <row r="10" spans="1:9" x14ac:dyDescent="0.2">
      <c r="A10" s="321" t="s">
        <v>146</v>
      </c>
      <c r="B10" s="365"/>
      <c r="C10" s="366"/>
    </row>
    <row r="11" spans="1:9" ht="63.75" customHeight="1" x14ac:dyDescent="0.2">
      <c r="A11" s="817">
        <f>N_HankkeenNimi</f>
        <v>0</v>
      </c>
      <c r="B11" s="818"/>
      <c r="C11" s="819"/>
      <c r="D11" s="349"/>
      <c r="E11" s="349"/>
      <c r="F11" s="349"/>
    </row>
    <row r="12" spans="1:9" x14ac:dyDescent="0.2">
      <c r="A12" s="140"/>
      <c r="B12" s="140"/>
      <c r="C12" s="140"/>
    </row>
    <row r="13" spans="1:9" ht="12.75" customHeight="1" x14ac:dyDescent="0.2">
      <c r="A13" s="143"/>
      <c r="B13" s="302" t="s">
        <v>151</v>
      </c>
      <c r="C13" s="144"/>
    </row>
    <row r="14" spans="1:9" ht="12.75" customHeight="1" x14ac:dyDescent="0.2">
      <c r="A14" s="318" t="s">
        <v>153</v>
      </c>
      <c r="B14" s="351">
        <f>N_ProsenttimääräinenKustannusmalli</f>
        <v>0.17</v>
      </c>
      <c r="C14" s="140"/>
      <c r="G14" s="127"/>
    </row>
    <row r="15" spans="1:9" ht="12.75" customHeight="1" x14ac:dyDescent="0.2">
      <c r="A15" s="140"/>
      <c r="B15" s="140"/>
      <c r="C15" s="140"/>
    </row>
    <row r="16" spans="1:9" x14ac:dyDescent="0.2">
      <c r="A16" s="140"/>
      <c r="B16" s="140"/>
      <c r="C16" s="140"/>
    </row>
    <row r="17" spans="1:3" ht="12.75" customHeight="1" x14ac:dyDescent="0.2">
      <c r="A17" s="140"/>
      <c r="B17" s="303" t="s">
        <v>151</v>
      </c>
      <c r="C17" s="146"/>
    </row>
    <row r="18" spans="1:3" x14ac:dyDescent="0.2">
      <c r="A18" s="299" t="s">
        <v>154</v>
      </c>
      <c r="B18" s="350">
        <f>N_EUrahoitusosuus</f>
        <v>0.75</v>
      </c>
      <c r="C18" s="140"/>
    </row>
    <row r="19" spans="1:3" x14ac:dyDescent="0.2">
      <c r="A19" s="140"/>
      <c r="B19" s="140"/>
      <c r="C19" s="140"/>
    </row>
    <row r="20" spans="1:3" x14ac:dyDescent="0.2">
      <c r="A20" s="140"/>
      <c r="B20" s="140"/>
      <c r="C20" s="140"/>
    </row>
  </sheetData>
  <sheetProtection selectLockedCells="1"/>
  <mergeCells count="2">
    <mergeCell ref="A11:C11"/>
    <mergeCell ref="G5:I5"/>
  </mergeCells>
  <dataValidations count="3">
    <dataValidation allowBlank="1" showInputMessage="1" showErrorMessage="1" promptTitle="OHJE" prompt="Hankkeen nimen tulee olla sama kuin hakulomakkeella." sqref="IX10:IY10 ST10:SU10 ACP10:ACQ10 AML10:AMM10 AWH10:AWI10 BGD10:BGE10 BPZ10:BQA10 BZV10:BZW10 CJR10:CJS10 CTN10:CTO10 DDJ10:DDK10 DNF10:DNG10 DXB10:DXC10 EGX10:EGY10 EQT10:EQU10 FAP10:FAQ10 FKL10:FKM10 FUH10:FUI10 GED10:GEE10 GNZ10:GOA10 GXV10:GXW10 HHR10:HHS10 HRN10:HRO10 IBJ10:IBK10 ILF10:ILG10 IVB10:IVC10 JEX10:JEY10 JOT10:JOU10 JYP10:JYQ10 KIL10:KIM10 KSH10:KSI10 LCD10:LCE10 LLZ10:LMA10 LVV10:LVW10 MFR10:MFS10 MPN10:MPO10 MZJ10:MZK10 NJF10:NJG10 NTB10:NTC10 OCX10:OCY10 OMT10:OMU10 OWP10:OWQ10 PGL10:PGM10 PQH10:PQI10 QAD10:QAE10 QJZ10:QKA10 QTV10:QTW10 RDR10:RDS10 RNN10:RNO10 RXJ10:RXK10 SHF10:SHG10 SRB10:SRC10 TAX10:TAY10 TKT10:TKU10 TUP10:TUQ10 UEL10:UEM10 UOH10:UOI10 UYD10:UYE10 VHZ10:VIA10 VRV10:VRW10 WBR10:WBS10 WLN10:WLO10 WVJ10:WVK10 WVJ983051:WVK983051 B65547:C65547 IX65547:IY65547 ST65547:SU65547 ACP65547:ACQ65547 AML65547:AMM65547 AWH65547:AWI65547 BGD65547:BGE65547 BPZ65547:BQA65547 BZV65547:BZW65547 CJR65547:CJS65547 CTN65547:CTO65547 DDJ65547:DDK65547 DNF65547:DNG65547 DXB65547:DXC65547 EGX65547:EGY65547 EQT65547:EQU65547 FAP65547:FAQ65547 FKL65547:FKM65547 FUH65547:FUI65547 GED65547:GEE65547 GNZ65547:GOA65547 GXV65547:GXW65547 HHR65547:HHS65547 HRN65547:HRO65547 IBJ65547:IBK65547 ILF65547:ILG65547 IVB65547:IVC65547 JEX65547:JEY65547 JOT65547:JOU65547 JYP65547:JYQ65547 KIL65547:KIM65547 KSH65547:KSI65547 LCD65547:LCE65547 LLZ65547:LMA65547 LVV65547:LVW65547 MFR65547:MFS65547 MPN65547:MPO65547 MZJ65547:MZK65547 NJF65547:NJG65547 NTB65547:NTC65547 OCX65547:OCY65547 OMT65547:OMU65547 OWP65547:OWQ65547 PGL65547:PGM65547 PQH65547:PQI65547 QAD65547:QAE65547 QJZ65547:QKA65547 QTV65547:QTW65547 RDR65547:RDS65547 RNN65547:RNO65547 RXJ65547:RXK65547 SHF65547:SHG65547 SRB65547:SRC65547 TAX65547:TAY65547 TKT65547:TKU65547 TUP65547:TUQ65547 UEL65547:UEM65547 UOH65547:UOI65547 UYD65547:UYE65547 VHZ65547:VIA65547 VRV65547:VRW65547 WBR65547:WBS65547 WLN65547:WLO65547 WVJ65547:WVK65547 B131083:C131083 IX131083:IY131083 ST131083:SU131083 ACP131083:ACQ131083 AML131083:AMM131083 AWH131083:AWI131083 BGD131083:BGE131083 BPZ131083:BQA131083 BZV131083:BZW131083 CJR131083:CJS131083 CTN131083:CTO131083 DDJ131083:DDK131083 DNF131083:DNG131083 DXB131083:DXC131083 EGX131083:EGY131083 EQT131083:EQU131083 FAP131083:FAQ131083 FKL131083:FKM131083 FUH131083:FUI131083 GED131083:GEE131083 GNZ131083:GOA131083 GXV131083:GXW131083 HHR131083:HHS131083 HRN131083:HRO131083 IBJ131083:IBK131083 ILF131083:ILG131083 IVB131083:IVC131083 JEX131083:JEY131083 JOT131083:JOU131083 JYP131083:JYQ131083 KIL131083:KIM131083 KSH131083:KSI131083 LCD131083:LCE131083 LLZ131083:LMA131083 LVV131083:LVW131083 MFR131083:MFS131083 MPN131083:MPO131083 MZJ131083:MZK131083 NJF131083:NJG131083 NTB131083:NTC131083 OCX131083:OCY131083 OMT131083:OMU131083 OWP131083:OWQ131083 PGL131083:PGM131083 PQH131083:PQI131083 QAD131083:QAE131083 QJZ131083:QKA131083 QTV131083:QTW131083 RDR131083:RDS131083 RNN131083:RNO131083 RXJ131083:RXK131083 SHF131083:SHG131083 SRB131083:SRC131083 TAX131083:TAY131083 TKT131083:TKU131083 TUP131083:TUQ131083 UEL131083:UEM131083 UOH131083:UOI131083 UYD131083:UYE131083 VHZ131083:VIA131083 VRV131083:VRW131083 WBR131083:WBS131083 WLN131083:WLO131083 WVJ131083:WVK131083 B196619:C196619 IX196619:IY196619 ST196619:SU196619 ACP196619:ACQ196619 AML196619:AMM196619 AWH196619:AWI196619 BGD196619:BGE196619 BPZ196619:BQA196619 BZV196619:BZW196619 CJR196619:CJS196619 CTN196619:CTO196619 DDJ196619:DDK196619 DNF196619:DNG196619 DXB196619:DXC196619 EGX196619:EGY196619 EQT196619:EQU196619 FAP196619:FAQ196619 FKL196619:FKM196619 FUH196619:FUI196619 GED196619:GEE196619 GNZ196619:GOA196619 GXV196619:GXW196619 HHR196619:HHS196619 HRN196619:HRO196619 IBJ196619:IBK196619 ILF196619:ILG196619 IVB196619:IVC196619 JEX196619:JEY196619 JOT196619:JOU196619 JYP196619:JYQ196619 KIL196619:KIM196619 KSH196619:KSI196619 LCD196619:LCE196619 LLZ196619:LMA196619 LVV196619:LVW196619 MFR196619:MFS196619 MPN196619:MPO196619 MZJ196619:MZK196619 NJF196619:NJG196619 NTB196619:NTC196619 OCX196619:OCY196619 OMT196619:OMU196619 OWP196619:OWQ196619 PGL196619:PGM196619 PQH196619:PQI196619 QAD196619:QAE196619 QJZ196619:QKA196619 QTV196619:QTW196619 RDR196619:RDS196619 RNN196619:RNO196619 RXJ196619:RXK196619 SHF196619:SHG196619 SRB196619:SRC196619 TAX196619:TAY196619 TKT196619:TKU196619 TUP196619:TUQ196619 UEL196619:UEM196619 UOH196619:UOI196619 UYD196619:UYE196619 VHZ196619:VIA196619 VRV196619:VRW196619 WBR196619:WBS196619 WLN196619:WLO196619 WVJ196619:WVK196619 B262155:C262155 IX262155:IY262155 ST262155:SU262155 ACP262155:ACQ262155 AML262155:AMM262155 AWH262155:AWI262155 BGD262155:BGE262155 BPZ262155:BQA262155 BZV262155:BZW262155 CJR262155:CJS262155 CTN262155:CTO262155 DDJ262155:DDK262155 DNF262155:DNG262155 DXB262155:DXC262155 EGX262155:EGY262155 EQT262155:EQU262155 FAP262155:FAQ262155 FKL262155:FKM262155 FUH262155:FUI262155 GED262155:GEE262155 GNZ262155:GOA262155 GXV262155:GXW262155 HHR262155:HHS262155 HRN262155:HRO262155 IBJ262155:IBK262155 ILF262155:ILG262155 IVB262155:IVC262155 JEX262155:JEY262155 JOT262155:JOU262155 JYP262155:JYQ262155 KIL262155:KIM262155 KSH262155:KSI262155 LCD262155:LCE262155 LLZ262155:LMA262155 LVV262155:LVW262155 MFR262155:MFS262155 MPN262155:MPO262155 MZJ262155:MZK262155 NJF262155:NJG262155 NTB262155:NTC262155 OCX262155:OCY262155 OMT262155:OMU262155 OWP262155:OWQ262155 PGL262155:PGM262155 PQH262155:PQI262155 QAD262155:QAE262155 QJZ262155:QKA262155 QTV262155:QTW262155 RDR262155:RDS262155 RNN262155:RNO262155 RXJ262155:RXK262155 SHF262155:SHG262155 SRB262155:SRC262155 TAX262155:TAY262155 TKT262155:TKU262155 TUP262155:TUQ262155 UEL262155:UEM262155 UOH262155:UOI262155 UYD262155:UYE262155 VHZ262155:VIA262155 VRV262155:VRW262155 WBR262155:WBS262155 WLN262155:WLO262155 WVJ262155:WVK262155 B327691:C327691 IX327691:IY327691 ST327691:SU327691 ACP327691:ACQ327691 AML327691:AMM327691 AWH327691:AWI327691 BGD327691:BGE327691 BPZ327691:BQA327691 BZV327691:BZW327691 CJR327691:CJS327691 CTN327691:CTO327691 DDJ327691:DDK327691 DNF327691:DNG327691 DXB327691:DXC327691 EGX327691:EGY327691 EQT327691:EQU327691 FAP327691:FAQ327691 FKL327691:FKM327691 FUH327691:FUI327691 GED327691:GEE327691 GNZ327691:GOA327691 GXV327691:GXW327691 HHR327691:HHS327691 HRN327691:HRO327691 IBJ327691:IBK327691 ILF327691:ILG327691 IVB327691:IVC327691 JEX327691:JEY327691 JOT327691:JOU327691 JYP327691:JYQ327691 KIL327691:KIM327691 KSH327691:KSI327691 LCD327691:LCE327691 LLZ327691:LMA327691 LVV327691:LVW327691 MFR327691:MFS327691 MPN327691:MPO327691 MZJ327691:MZK327691 NJF327691:NJG327691 NTB327691:NTC327691 OCX327691:OCY327691 OMT327691:OMU327691 OWP327691:OWQ327691 PGL327691:PGM327691 PQH327691:PQI327691 QAD327691:QAE327691 QJZ327691:QKA327691 QTV327691:QTW327691 RDR327691:RDS327691 RNN327691:RNO327691 RXJ327691:RXK327691 SHF327691:SHG327691 SRB327691:SRC327691 TAX327691:TAY327691 TKT327691:TKU327691 TUP327691:TUQ327691 UEL327691:UEM327691 UOH327691:UOI327691 UYD327691:UYE327691 VHZ327691:VIA327691 VRV327691:VRW327691 WBR327691:WBS327691 WLN327691:WLO327691 WVJ327691:WVK327691 B393227:C393227 IX393227:IY393227 ST393227:SU393227 ACP393227:ACQ393227 AML393227:AMM393227 AWH393227:AWI393227 BGD393227:BGE393227 BPZ393227:BQA393227 BZV393227:BZW393227 CJR393227:CJS393227 CTN393227:CTO393227 DDJ393227:DDK393227 DNF393227:DNG393227 DXB393227:DXC393227 EGX393227:EGY393227 EQT393227:EQU393227 FAP393227:FAQ393227 FKL393227:FKM393227 FUH393227:FUI393227 GED393227:GEE393227 GNZ393227:GOA393227 GXV393227:GXW393227 HHR393227:HHS393227 HRN393227:HRO393227 IBJ393227:IBK393227 ILF393227:ILG393227 IVB393227:IVC393227 JEX393227:JEY393227 JOT393227:JOU393227 JYP393227:JYQ393227 KIL393227:KIM393227 KSH393227:KSI393227 LCD393227:LCE393227 LLZ393227:LMA393227 LVV393227:LVW393227 MFR393227:MFS393227 MPN393227:MPO393227 MZJ393227:MZK393227 NJF393227:NJG393227 NTB393227:NTC393227 OCX393227:OCY393227 OMT393227:OMU393227 OWP393227:OWQ393227 PGL393227:PGM393227 PQH393227:PQI393227 QAD393227:QAE393227 QJZ393227:QKA393227 QTV393227:QTW393227 RDR393227:RDS393227 RNN393227:RNO393227 RXJ393227:RXK393227 SHF393227:SHG393227 SRB393227:SRC393227 TAX393227:TAY393227 TKT393227:TKU393227 TUP393227:TUQ393227 UEL393227:UEM393227 UOH393227:UOI393227 UYD393227:UYE393227 VHZ393227:VIA393227 VRV393227:VRW393227 WBR393227:WBS393227 WLN393227:WLO393227 WVJ393227:WVK393227 B458763:C458763 IX458763:IY458763 ST458763:SU458763 ACP458763:ACQ458763 AML458763:AMM458763 AWH458763:AWI458763 BGD458763:BGE458763 BPZ458763:BQA458763 BZV458763:BZW458763 CJR458763:CJS458763 CTN458763:CTO458763 DDJ458763:DDK458763 DNF458763:DNG458763 DXB458763:DXC458763 EGX458763:EGY458763 EQT458763:EQU458763 FAP458763:FAQ458763 FKL458763:FKM458763 FUH458763:FUI458763 GED458763:GEE458763 GNZ458763:GOA458763 GXV458763:GXW458763 HHR458763:HHS458763 HRN458763:HRO458763 IBJ458763:IBK458763 ILF458763:ILG458763 IVB458763:IVC458763 JEX458763:JEY458763 JOT458763:JOU458763 JYP458763:JYQ458763 KIL458763:KIM458763 KSH458763:KSI458763 LCD458763:LCE458763 LLZ458763:LMA458763 LVV458763:LVW458763 MFR458763:MFS458763 MPN458763:MPO458763 MZJ458763:MZK458763 NJF458763:NJG458763 NTB458763:NTC458763 OCX458763:OCY458763 OMT458763:OMU458763 OWP458763:OWQ458763 PGL458763:PGM458763 PQH458763:PQI458763 QAD458763:QAE458763 QJZ458763:QKA458763 QTV458763:QTW458763 RDR458763:RDS458763 RNN458763:RNO458763 RXJ458763:RXK458763 SHF458763:SHG458763 SRB458763:SRC458763 TAX458763:TAY458763 TKT458763:TKU458763 TUP458763:TUQ458763 UEL458763:UEM458763 UOH458763:UOI458763 UYD458763:UYE458763 VHZ458763:VIA458763 VRV458763:VRW458763 WBR458763:WBS458763 WLN458763:WLO458763 WVJ458763:WVK458763 B524299:C524299 IX524299:IY524299 ST524299:SU524299 ACP524299:ACQ524299 AML524299:AMM524299 AWH524299:AWI524299 BGD524299:BGE524299 BPZ524299:BQA524299 BZV524299:BZW524299 CJR524299:CJS524299 CTN524299:CTO524299 DDJ524299:DDK524299 DNF524299:DNG524299 DXB524299:DXC524299 EGX524299:EGY524299 EQT524299:EQU524299 FAP524299:FAQ524299 FKL524299:FKM524299 FUH524299:FUI524299 GED524299:GEE524299 GNZ524299:GOA524299 GXV524299:GXW524299 HHR524299:HHS524299 HRN524299:HRO524299 IBJ524299:IBK524299 ILF524299:ILG524299 IVB524299:IVC524299 JEX524299:JEY524299 JOT524299:JOU524299 JYP524299:JYQ524299 KIL524299:KIM524299 KSH524299:KSI524299 LCD524299:LCE524299 LLZ524299:LMA524299 LVV524299:LVW524299 MFR524299:MFS524299 MPN524299:MPO524299 MZJ524299:MZK524299 NJF524299:NJG524299 NTB524299:NTC524299 OCX524299:OCY524299 OMT524299:OMU524299 OWP524299:OWQ524299 PGL524299:PGM524299 PQH524299:PQI524299 QAD524299:QAE524299 QJZ524299:QKA524299 QTV524299:QTW524299 RDR524299:RDS524299 RNN524299:RNO524299 RXJ524299:RXK524299 SHF524299:SHG524299 SRB524299:SRC524299 TAX524299:TAY524299 TKT524299:TKU524299 TUP524299:TUQ524299 UEL524299:UEM524299 UOH524299:UOI524299 UYD524299:UYE524299 VHZ524299:VIA524299 VRV524299:VRW524299 WBR524299:WBS524299 WLN524299:WLO524299 WVJ524299:WVK524299 B589835:C589835 IX589835:IY589835 ST589835:SU589835 ACP589835:ACQ589835 AML589835:AMM589835 AWH589835:AWI589835 BGD589835:BGE589835 BPZ589835:BQA589835 BZV589835:BZW589835 CJR589835:CJS589835 CTN589835:CTO589835 DDJ589835:DDK589835 DNF589835:DNG589835 DXB589835:DXC589835 EGX589835:EGY589835 EQT589835:EQU589835 FAP589835:FAQ589835 FKL589835:FKM589835 FUH589835:FUI589835 GED589835:GEE589835 GNZ589835:GOA589835 GXV589835:GXW589835 HHR589835:HHS589835 HRN589835:HRO589835 IBJ589835:IBK589835 ILF589835:ILG589835 IVB589835:IVC589835 JEX589835:JEY589835 JOT589835:JOU589835 JYP589835:JYQ589835 KIL589835:KIM589835 KSH589835:KSI589835 LCD589835:LCE589835 LLZ589835:LMA589835 LVV589835:LVW589835 MFR589835:MFS589835 MPN589835:MPO589835 MZJ589835:MZK589835 NJF589835:NJG589835 NTB589835:NTC589835 OCX589835:OCY589835 OMT589835:OMU589835 OWP589835:OWQ589835 PGL589835:PGM589835 PQH589835:PQI589835 QAD589835:QAE589835 QJZ589835:QKA589835 QTV589835:QTW589835 RDR589835:RDS589835 RNN589835:RNO589835 RXJ589835:RXK589835 SHF589835:SHG589835 SRB589835:SRC589835 TAX589835:TAY589835 TKT589835:TKU589835 TUP589835:TUQ589835 UEL589835:UEM589835 UOH589835:UOI589835 UYD589835:UYE589835 VHZ589835:VIA589835 VRV589835:VRW589835 WBR589835:WBS589835 WLN589835:WLO589835 WVJ589835:WVK589835 B655371:C655371 IX655371:IY655371 ST655371:SU655371 ACP655371:ACQ655371 AML655371:AMM655371 AWH655371:AWI655371 BGD655371:BGE655371 BPZ655371:BQA655371 BZV655371:BZW655371 CJR655371:CJS655371 CTN655371:CTO655371 DDJ655371:DDK655371 DNF655371:DNG655371 DXB655371:DXC655371 EGX655371:EGY655371 EQT655371:EQU655371 FAP655371:FAQ655371 FKL655371:FKM655371 FUH655371:FUI655371 GED655371:GEE655371 GNZ655371:GOA655371 GXV655371:GXW655371 HHR655371:HHS655371 HRN655371:HRO655371 IBJ655371:IBK655371 ILF655371:ILG655371 IVB655371:IVC655371 JEX655371:JEY655371 JOT655371:JOU655371 JYP655371:JYQ655371 KIL655371:KIM655371 KSH655371:KSI655371 LCD655371:LCE655371 LLZ655371:LMA655371 LVV655371:LVW655371 MFR655371:MFS655371 MPN655371:MPO655371 MZJ655371:MZK655371 NJF655371:NJG655371 NTB655371:NTC655371 OCX655371:OCY655371 OMT655371:OMU655371 OWP655371:OWQ655371 PGL655371:PGM655371 PQH655371:PQI655371 QAD655371:QAE655371 QJZ655371:QKA655371 QTV655371:QTW655371 RDR655371:RDS655371 RNN655371:RNO655371 RXJ655371:RXK655371 SHF655371:SHG655371 SRB655371:SRC655371 TAX655371:TAY655371 TKT655371:TKU655371 TUP655371:TUQ655371 UEL655371:UEM655371 UOH655371:UOI655371 UYD655371:UYE655371 VHZ655371:VIA655371 VRV655371:VRW655371 WBR655371:WBS655371 WLN655371:WLO655371 WVJ655371:WVK655371 B720907:C720907 IX720907:IY720907 ST720907:SU720907 ACP720907:ACQ720907 AML720907:AMM720907 AWH720907:AWI720907 BGD720907:BGE720907 BPZ720907:BQA720907 BZV720907:BZW720907 CJR720907:CJS720907 CTN720907:CTO720907 DDJ720907:DDK720907 DNF720907:DNG720907 DXB720907:DXC720907 EGX720907:EGY720907 EQT720907:EQU720907 FAP720907:FAQ720907 FKL720907:FKM720907 FUH720907:FUI720907 GED720907:GEE720907 GNZ720907:GOA720907 GXV720907:GXW720907 HHR720907:HHS720907 HRN720907:HRO720907 IBJ720907:IBK720907 ILF720907:ILG720907 IVB720907:IVC720907 JEX720907:JEY720907 JOT720907:JOU720907 JYP720907:JYQ720907 KIL720907:KIM720907 KSH720907:KSI720907 LCD720907:LCE720907 LLZ720907:LMA720907 LVV720907:LVW720907 MFR720907:MFS720907 MPN720907:MPO720907 MZJ720907:MZK720907 NJF720907:NJG720907 NTB720907:NTC720907 OCX720907:OCY720907 OMT720907:OMU720907 OWP720907:OWQ720907 PGL720907:PGM720907 PQH720907:PQI720907 QAD720907:QAE720907 QJZ720907:QKA720907 QTV720907:QTW720907 RDR720907:RDS720907 RNN720907:RNO720907 RXJ720907:RXK720907 SHF720907:SHG720907 SRB720907:SRC720907 TAX720907:TAY720907 TKT720907:TKU720907 TUP720907:TUQ720907 UEL720907:UEM720907 UOH720907:UOI720907 UYD720907:UYE720907 VHZ720907:VIA720907 VRV720907:VRW720907 WBR720907:WBS720907 WLN720907:WLO720907 WVJ720907:WVK720907 B786443:C786443 IX786443:IY786443 ST786443:SU786443 ACP786443:ACQ786443 AML786443:AMM786443 AWH786443:AWI786443 BGD786443:BGE786443 BPZ786443:BQA786443 BZV786443:BZW786443 CJR786443:CJS786443 CTN786443:CTO786443 DDJ786443:DDK786443 DNF786443:DNG786443 DXB786443:DXC786443 EGX786443:EGY786443 EQT786443:EQU786443 FAP786443:FAQ786443 FKL786443:FKM786443 FUH786443:FUI786443 GED786443:GEE786443 GNZ786443:GOA786443 GXV786443:GXW786443 HHR786443:HHS786443 HRN786443:HRO786443 IBJ786443:IBK786443 ILF786443:ILG786443 IVB786443:IVC786443 JEX786443:JEY786443 JOT786443:JOU786443 JYP786443:JYQ786443 KIL786443:KIM786443 KSH786443:KSI786443 LCD786443:LCE786443 LLZ786443:LMA786443 LVV786443:LVW786443 MFR786443:MFS786443 MPN786443:MPO786443 MZJ786443:MZK786443 NJF786443:NJG786443 NTB786443:NTC786443 OCX786443:OCY786443 OMT786443:OMU786443 OWP786443:OWQ786443 PGL786443:PGM786443 PQH786443:PQI786443 QAD786443:QAE786443 QJZ786443:QKA786443 QTV786443:QTW786443 RDR786443:RDS786443 RNN786443:RNO786443 RXJ786443:RXK786443 SHF786443:SHG786443 SRB786443:SRC786443 TAX786443:TAY786443 TKT786443:TKU786443 TUP786443:TUQ786443 UEL786443:UEM786443 UOH786443:UOI786443 UYD786443:UYE786443 VHZ786443:VIA786443 VRV786443:VRW786443 WBR786443:WBS786443 WLN786443:WLO786443 WVJ786443:WVK786443 B851979:C851979 IX851979:IY851979 ST851979:SU851979 ACP851979:ACQ851979 AML851979:AMM851979 AWH851979:AWI851979 BGD851979:BGE851979 BPZ851979:BQA851979 BZV851979:BZW851979 CJR851979:CJS851979 CTN851979:CTO851979 DDJ851979:DDK851979 DNF851979:DNG851979 DXB851979:DXC851979 EGX851979:EGY851979 EQT851979:EQU851979 FAP851979:FAQ851979 FKL851979:FKM851979 FUH851979:FUI851979 GED851979:GEE851979 GNZ851979:GOA851979 GXV851979:GXW851979 HHR851979:HHS851979 HRN851979:HRO851979 IBJ851979:IBK851979 ILF851979:ILG851979 IVB851979:IVC851979 JEX851979:JEY851979 JOT851979:JOU851979 JYP851979:JYQ851979 KIL851979:KIM851979 KSH851979:KSI851979 LCD851979:LCE851979 LLZ851979:LMA851979 LVV851979:LVW851979 MFR851979:MFS851979 MPN851979:MPO851979 MZJ851979:MZK851979 NJF851979:NJG851979 NTB851979:NTC851979 OCX851979:OCY851979 OMT851979:OMU851979 OWP851979:OWQ851979 PGL851979:PGM851979 PQH851979:PQI851979 QAD851979:QAE851979 QJZ851979:QKA851979 QTV851979:QTW851979 RDR851979:RDS851979 RNN851979:RNO851979 RXJ851979:RXK851979 SHF851979:SHG851979 SRB851979:SRC851979 TAX851979:TAY851979 TKT851979:TKU851979 TUP851979:TUQ851979 UEL851979:UEM851979 UOH851979:UOI851979 UYD851979:UYE851979 VHZ851979:VIA851979 VRV851979:VRW851979 WBR851979:WBS851979 WLN851979:WLO851979 WVJ851979:WVK851979 B917515:C917515 IX917515:IY917515 ST917515:SU917515 ACP917515:ACQ917515 AML917515:AMM917515 AWH917515:AWI917515 BGD917515:BGE917515 BPZ917515:BQA917515 BZV917515:BZW917515 CJR917515:CJS917515 CTN917515:CTO917515 DDJ917515:DDK917515 DNF917515:DNG917515 DXB917515:DXC917515 EGX917515:EGY917515 EQT917515:EQU917515 FAP917515:FAQ917515 FKL917515:FKM917515 FUH917515:FUI917515 GED917515:GEE917515 GNZ917515:GOA917515 GXV917515:GXW917515 HHR917515:HHS917515 HRN917515:HRO917515 IBJ917515:IBK917515 ILF917515:ILG917515 IVB917515:IVC917515 JEX917515:JEY917515 JOT917515:JOU917515 JYP917515:JYQ917515 KIL917515:KIM917515 KSH917515:KSI917515 LCD917515:LCE917515 LLZ917515:LMA917515 LVV917515:LVW917515 MFR917515:MFS917515 MPN917515:MPO917515 MZJ917515:MZK917515 NJF917515:NJG917515 NTB917515:NTC917515 OCX917515:OCY917515 OMT917515:OMU917515 OWP917515:OWQ917515 PGL917515:PGM917515 PQH917515:PQI917515 QAD917515:QAE917515 QJZ917515:QKA917515 QTV917515:QTW917515 RDR917515:RDS917515 RNN917515:RNO917515 RXJ917515:RXK917515 SHF917515:SHG917515 SRB917515:SRC917515 TAX917515:TAY917515 TKT917515:TKU917515 TUP917515:TUQ917515 UEL917515:UEM917515 UOH917515:UOI917515 UYD917515:UYE917515 VHZ917515:VIA917515 VRV917515:VRW917515 WBR917515:WBS917515 WLN917515:WLO917515 WVJ917515:WVK917515 B983051:C983051 IX983051:IY983051 ST983051:SU983051 ACP983051:ACQ983051 AML983051:AMM983051 AWH983051:AWI983051 BGD983051:BGE983051 BPZ983051:BQA983051 BZV983051:BZW983051 CJR983051:CJS983051 CTN983051:CTO983051 DDJ983051:DDK983051 DNF983051:DNG983051 DXB983051:DXC983051 EGX983051:EGY983051 EQT983051:EQU983051 FAP983051:FAQ983051 FKL983051:FKM983051 FUH983051:FUI983051 GED983051:GEE983051 GNZ983051:GOA983051 GXV983051:GXW983051 HHR983051:HHS983051 HRN983051:HRO983051 IBJ983051:IBK983051 ILF983051:ILG983051 IVB983051:IVC983051 JEX983051:JEY983051 JOT983051:JOU983051 JYP983051:JYQ983051 KIL983051:KIM983051 KSH983051:KSI983051 LCD983051:LCE983051 LLZ983051:LMA983051 LVV983051:LVW983051 MFR983051:MFS983051 MPN983051:MPO983051 MZJ983051:MZK983051 NJF983051:NJG983051 NTB983051:NTC983051 OCX983051:OCY983051 OMT983051:OMU983051 OWP983051:OWQ983051 PGL983051:PGM983051 PQH983051:PQI983051 QAD983051:QAE983051 QJZ983051:QKA983051 QTV983051:QTW983051 RDR983051:RDS983051 RNN983051:RNO983051 RXJ983051:RXK983051 SHF983051:SHG983051 SRB983051:SRC983051 TAX983051:TAY983051 TKT983051:TKU983051 TUP983051:TUQ983051 UEL983051:UEM983051 UOH983051:UOI983051 UYD983051:UYE983051 VHZ983051:VIA983051 VRV983051:VRW983051 WBR983051:WBS983051 WLN983051:WLO983051 B10:C10"/>
    <dataValidation type="list" allowBlank="1" showInputMessage="1" showErrorMessage="1" promptTitle="OHJE" prompt="Prosenttimääräisenä korvattavien kustannusten osuus lasketaan prosenttiosuutena hankkeen henkilöstökustannuksista." sqref="WVJ983054 IX14 ST14 ACP14 AML14 AWH14 BGD14 BPZ14 BZV14 CJR14 CTN14 DDJ14 DNF14 DXB14 EGX14 EQT14 FAP14 FKL14 FUH14 GED14 GNZ14 GXV14 HHR14 HRN14 IBJ14 ILF14 IVB14 JEX14 JOT14 JYP14 KIL14 KSH14 LCD14 LLZ14 LVV14 MFR14 MPN14 MZJ14 NJF14 NTB14 OCX14 OMT14 OWP14 PGL14 PQH14 QAD14 QJZ14 QTV14 RDR14 RNN14 RXJ14 SHF14 SRB14 TAX14 TKT14 TUP14 UEL14 UOH14 UYD14 VHZ14 VRV14 WBR14 WLN14 WVJ14 B65550 IX65550 ST65550 ACP65550 AML65550 AWH65550 BGD65550 BPZ65550 BZV65550 CJR65550 CTN65550 DDJ65550 DNF65550 DXB65550 EGX65550 EQT65550 FAP65550 FKL65550 FUH65550 GED65550 GNZ65550 GXV65550 HHR65550 HRN65550 IBJ65550 ILF65550 IVB65550 JEX65550 JOT65550 JYP65550 KIL65550 KSH65550 LCD65550 LLZ65550 LVV65550 MFR65550 MPN65550 MZJ65550 NJF65550 NTB65550 OCX65550 OMT65550 OWP65550 PGL65550 PQH65550 QAD65550 QJZ65550 QTV65550 RDR65550 RNN65550 RXJ65550 SHF65550 SRB65550 TAX65550 TKT65550 TUP65550 UEL65550 UOH65550 UYD65550 VHZ65550 VRV65550 WBR65550 WLN65550 WVJ65550 B131086 IX131086 ST131086 ACP131086 AML131086 AWH131086 BGD131086 BPZ131086 BZV131086 CJR131086 CTN131086 DDJ131086 DNF131086 DXB131086 EGX131086 EQT131086 FAP131086 FKL131086 FUH131086 GED131086 GNZ131086 GXV131086 HHR131086 HRN131086 IBJ131086 ILF131086 IVB131086 JEX131086 JOT131086 JYP131086 KIL131086 KSH131086 LCD131086 LLZ131086 LVV131086 MFR131086 MPN131086 MZJ131086 NJF131086 NTB131086 OCX131086 OMT131086 OWP131086 PGL131086 PQH131086 QAD131086 QJZ131086 QTV131086 RDR131086 RNN131086 RXJ131086 SHF131086 SRB131086 TAX131086 TKT131086 TUP131086 UEL131086 UOH131086 UYD131086 VHZ131086 VRV131086 WBR131086 WLN131086 WVJ131086 B196622 IX196622 ST196622 ACP196622 AML196622 AWH196622 BGD196622 BPZ196622 BZV196622 CJR196622 CTN196622 DDJ196622 DNF196622 DXB196622 EGX196622 EQT196622 FAP196622 FKL196622 FUH196622 GED196622 GNZ196622 GXV196622 HHR196622 HRN196622 IBJ196622 ILF196622 IVB196622 JEX196622 JOT196622 JYP196622 KIL196622 KSH196622 LCD196622 LLZ196622 LVV196622 MFR196622 MPN196622 MZJ196622 NJF196622 NTB196622 OCX196622 OMT196622 OWP196622 PGL196622 PQH196622 QAD196622 QJZ196622 QTV196622 RDR196622 RNN196622 RXJ196622 SHF196622 SRB196622 TAX196622 TKT196622 TUP196622 UEL196622 UOH196622 UYD196622 VHZ196622 VRV196622 WBR196622 WLN196622 WVJ196622 B262158 IX262158 ST262158 ACP262158 AML262158 AWH262158 BGD262158 BPZ262158 BZV262158 CJR262158 CTN262158 DDJ262158 DNF262158 DXB262158 EGX262158 EQT262158 FAP262158 FKL262158 FUH262158 GED262158 GNZ262158 GXV262158 HHR262158 HRN262158 IBJ262158 ILF262158 IVB262158 JEX262158 JOT262158 JYP262158 KIL262158 KSH262158 LCD262158 LLZ262158 LVV262158 MFR262158 MPN262158 MZJ262158 NJF262158 NTB262158 OCX262158 OMT262158 OWP262158 PGL262158 PQH262158 QAD262158 QJZ262158 QTV262158 RDR262158 RNN262158 RXJ262158 SHF262158 SRB262158 TAX262158 TKT262158 TUP262158 UEL262158 UOH262158 UYD262158 VHZ262158 VRV262158 WBR262158 WLN262158 WVJ262158 B327694 IX327694 ST327694 ACP327694 AML327694 AWH327694 BGD327694 BPZ327694 BZV327694 CJR327694 CTN327694 DDJ327694 DNF327694 DXB327694 EGX327694 EQT327694 FAP327694 FKL327694 FUH327694 GED327694 GNZ327694 GXV327694 HHR327694 HRN327694 IBJ327694 ILF327694 IVB327694 JEX327694 JOT327694 JYP327694 KIL327694 KSH327694 LCD327694 LLZ327694 LVV327694 MFR327694 MPN327694 MZJ327694 NJF327694 NTB327694 OCX327694 OMT327694 OWP327694 PGL327694 PQH327694 QAD327694 QJZ327694 QTV327694 RDR327694 RNN327694 RXJ327694 SHF327694 SRB327694 TAX327694 TKT327694 TUP327694 UEL327694 UOH327694 UYD327694 VHZ327694 VRV327694 WBR327694 WLN327694 WVJ327694 B393230 IX393230 ST393230 ACP393230 AML393230 AWH393230 BGD393230 BPZ393230 BZV393230 CJR393230 CTN393230 DDJ393230 DNF393230 DXB393230 EGX393230 EQT393230 FAP393230 FKL393230 FUH393230 GED393230 GNZ393230 GXV393230 HHR393230 HRN393230 IBJ393230 ILF393230 IVB393230 JEX393230 JOT393230 JYP393230 KIL393230 KSH393230 LCD393230 LLZ393230 LVV393230 MFR393230 MPN393230 MZJ393230 NJF393230 NTB393230 OCX393230 OMT393230 OWP393230 PGL393230 PQH393230 QAD393230 QJZ393230 QTV393230 RDR393230 RNN393230 RXJ393230 SHF393230 SRB393230 TAX393230 TKT393230 TUP393230 UEL393230 UOH393230 UYD393230 VHZ393230 VRV393230 WBR393230 WLN393230 WVJ393230 B458766 IX458766 ST458766 ACP458766 AML458766 AWH458766 BGD458766 BPZ458766 BZV458766 CJR458766 CTN458766 DDJ458766 DNF458766 DXB458766 EGX458766 EQT458766 FAP458766 FKL458766 FUH458766 GED458766 GNZ458766 GXV458766 HHR458766 HRN458766 IBJ458766 ILF458766 IVB458766 JEX458766 JOT458766 JYP458766 KIL458766 KSH458766 LCD458766 LLZ458766 LVV458766 MFR458766 MPN458766 MZJ458766 NJF458766 NTB458766 OCX458766 OMT458766 OWP458766 PGL458766 PQH458766 QAD458766 QJZ458766 QTV458766 RDR458766 RNN458766 RXJ458766 SHF458766 SRB458766 TAX458766 TKT458766 TUP458766 UEL458766 UOH458766 UYD458766 VHZ458766 VRV458766 WBR458766 WLN458766 WVJ458766 B524302 IX524302 ST524302 ACP524302 AML524302 AWH524302 BGD524302 BPZ524302 BZV524302 CJR524302 CTN524302 DDJ524302 DNF524302 DXB524302 EGX524302 EQT524302 FAP524302 FKL524302 FUH524302 GED524302 GNZ524302 GXV524302 HHR524302 HRN524302 IBJ524302 ILF524302 IVB524302 JEX524302 JOT524302 JYP524302 KIL524302 KSH524302 LCD524302 LLZ524302 LVV524302 MFR524302 MPN524302 MZJ524302 NJF524302 NTB524302 OCX524302 OMT524302 OWP524302 PGL524302 PQH524302 QAD524302 QJZ524302 QTV524302 RDR524302 RNN524302 RXJ524302 SHF524302 SRB524302 TAX524302 TKT524302 TUP524302 UEL524302 UOH524302 UYD524302 VHZ524302 VRV524302 WBR524302 WLN524302 WVJ524302 B589838 IX589838 ST589838 ACP589838 AML589838 AWH589838 BGD589838 BPZ589838 BZV589838 CJR589838 CTN589838 DDJ589838 DNF589838 DXB589838 EGX589838 EQT589838 FAP589838 FKL589838 FUH589838 GED589838 GNZ589838 GXV589838 HHR589838 HRN589838 IBJ589838 ILF589838 IVB589838 JEX589838 JOT589838 JYP589838 KIL589838 KSH589838 LCD589838 LLZ589838 LVV589838 MFR589838 MPN589838 MZJ589838 NJF589838 NTB589838 OCX589838 OMT589838 OWP589838 PGL589838 PQH589838 QAD589838 QJZ589838 QTV589838 RDR589838 RNN589838 RXJ589838 SHF589838 SRB589838 TAX589838 TKT589838 TUP589838 UEL589838 UOH589838 UYD589838 VHZ589838 VRV589838 WBR589838 WLN589838 WVJ589838 B655374 IX655374 ST655374 ACP655374 AML655374 AWH655374 BGD655374 BPZ655374 BZV655374 CJR655374 CTN655374 DDJ655374 DNF655374 DXB655374 EGX655374 EQT655374 FAP655374 FKL655374 FUH655374 GED655374 GNZ655374 GXV655374 HHR655374 HRN655374 IBJ655374 ILF655374 IVB655374 JEX655374 JOT655374 JYP655374 KIL655374 KSH655374 LCD655374 LLZ655374 LVV655374 MFR655374 MPN655374 MZJ655374 NJF655374 NTB655374 OCX655374 OMT655374 OWP655374 PGL655374 PQH655374 QAD655374 QJZ655374 QTV655374 RDR655374 RNN655374 RXJ655374 SHF655374 SRB655374 TAX655374 TKT655374 TUP655374 UEL655374 UOH655374 UYD655374 VHZ655374 VRV655374 WBR655374 WLN655374 WVJ655374 B720910 IX720910 ST720910 ACP720910 AML720910 AWH720910 BGD720910 BPZ720910 BZV720910 CJR720910 CTN720910 DDJ720910 DNF720910 DXB720910 EGX720910 EQT720910 FAP720910 FKL720910 FUH720910 GED720910 GNZ720910 GXV720910 HHR720910 HRN720910 IBJ720910 ILF720910 IVB720910 JEX720910 JOT720910 JYP720910 KIL720910 KSH720910 LCD720910 LLZ720910 LVV720910 MFR720910 MPN720910 MZJ720910 NJF720910 NTB720910 OCX720910 OMT720910 OWP720910 PGL720910 PQH720910 QAD720910 QJZ720910 QTV720910 RDR720910 RNN720910 RXJ720910 SHF720910 SRB720910 TAX720910 TKT720910 TUP720910 UEL720910 UOH720910 UYD720910 VHZ720910 VRV720910 WBR720910 WLN720910 WVJ720910 B786446 IX786446 ST786446 ACP786446 AML786446 AWH786446 BGD786446 BPZ786446 BZV786446 CJR786446 CTN786446 DDJ786446 DNF786446 DXB786446 EGX786446 EQT786446 FAP786446 FKL786446 FUH786446 GED786446 GNZ786446 GXV786446 HHR786446 HRN786446 IBJ786446 ILF786446 IVB786446 JEX786446 JOT786446 JYP786446 KIL786446 KSH786446 LCD786446 LLZ786446 LVV786446 MFR786446 MPN786446 MZJ786446 NJF786446 NTB786446 OCX786446 OMT786446 OWP786446 PGL786446 PQH786446 QAD786446 QJZ786446 QTV786446 RDR786446 RNN786446 RXJ786446 SHF786446 SRB786446 TAX786446 TKT786446 TUP786446 UEL786446 UOH786446 UYD786446 VHZ786446 VRV786446 WBR786446 WLN786446 WVJ786446 B851982 IX851982 ST851982 ACP851982 AML851982 AWH851982 BGD851982 BPZ851982 BZV851982 CJR851982 CTN851982 DDJ851982 DNF851982 DXB851982 EGX851982 EQT851982 FAP851982 FKL851982 FUH851982 GED851982 GNZ851982 GXV851982 HHR851982 HRN851982 IBJ851982 ILF851982 IVB851982 JEX851982 JOT851982 JYP851982 KIL851982 KSH851982 LCD851982 LLZ851982 LVV851982 MFR851982 MPN851982 MZJ851982 NJF851982 NTB851982 OCX851982 OMT851982 OWP851982 PGL851982 PQH851982 QAD851982 QJZ851982 QTV851982 RDR851982 RNN851982 RXJ851982 SHF851982 SRB851982 TAX851982 TKT851982 TUP851982 UEL851982 UOH851982 UYD851982 VHZ851982 VRV851982 WBR851982 WLN851982 WVJ851982 B917518 IX917518 ST917518 ACP917518 AML917518 AWH917518 BGD917518 BPZ917518 BZV917518 CJR917518 CTN917518 DDJ917518 DNF917518 DXB917518 EGX917518 EQT917518 FAP917518 FKL917518 FUH917518 GED917518 GNZ917518 GXV917518 HHR917518 HRN917518 IBJ917518 ILF917518 IVB917518 JEX917518 JOT917518 JYP917518 KIL917518 KSH917518 LCD917518 LLZ917518 LVV917518 MFR917518 MPN917518 MZJ917518 NJF917518 NTB917518 OCX917518 OMT917518 OWP917518 PGL917518 PQH917518 QAD917518 QJZ917518 QTV917518 RDR917518 RNN917518 RXJ917518 SHF917518 SRB917518 TAX917518 TKT917518 TUP917518 UEL917518 UOH917518 UYD917518 VHZ917518 VRV917518 WBR917518 WLN917518 WVJ917518 B983054 IX983054 ST983054 ACP983054 AML983054 AWH983054 BGD983054 BPZ983054 BZV983054 CJR983054 CTN983054 DDJ983054 DNF983054 DXB983054 EGX983054 EQT983054 FAP983054 FKL983054 FUH983054 GED983054 GNZ983054 GXV983054 HHR983054 HRN983054 IBJ983054 ILF983054 IVB983054 JEX983054 JOT983054 JYP983054 KIL983054 KSH983054 LCD983054 LLZ983054 LVV983054 MFR983054 MPN983054 MZJ983054 NJF983054 NTB983054 OCX983054 OMT983054 OWP983054 PGL983054 PQH983054 QAD983054 QJZ983054 QTV983054 RDR983054 RNN983054 RXJ983054 SHF983054 SRB983054 TAX983054 TKT983054 TUP983054 UEL983054 UOH983054 UYD983054 VHZ983054 VRV983054 WBR983054 WLN983054">
      <formula1>"0%,15%,17%"</formula1>
    </dataValidation>
    <dataValidation type="whole" allowBlank="1" showInputMessage="1" showErrorMessage="1" promptTitle="OHJE" prompt="Pääsääntöinen rahoitusprosentti on 75 %." sqref="WVJ983058 IX18 ST18 ACP18 AML18 AWH18 BGD18 BPZ18 BZV18 CJR18 CTN18 DDJ18 DNF18 DXB18 EGX18 EQT18 FAP18 FKL18 FUH18 GED18 GNZ18 GXV18 HHR18 HRN18 IBJ18 ILF18 IVB18 JEX18 JOT18 JYP18 KIL18 KSH18 LCD18 LLZ18 LVV18 MFR18 MPN18 MZJ18 NJF18 NTB18 OCX18 OMT18 OWP18 PGL18 PQH18 QAD18 QJZ18 QTV18 RDR18 RNN18 RXJ18 SHF18 SRB18 TAX18 TKT18 TUP18 UEL18 UOH18 UYD18 VHZ18 VRV18 WBR18 WLN18 WVJ18 B65554 IX65554 ST65554 ACP65554 AML65554 AWH65554 BGD65554 BPZ65554 BZV65554 CJR65554 CTN65554 DDJ65554 DNF65554 DXB65554 EGX65554 EQT65554 FAP65554 FKL65554 FUH65554 GED65554 GNZ65554 GXV65554 HHR65554 HRN65554 IBJ65554 ILF65554 IVB65554 JEX65554 JOT65554 JYP65554 KIL65554 KSH65554 LCD65554 LLZ65554 LVV65554 MFR65554 MPN65554 MZJ65554 NJF65554 NTB65554 OCX65554 OMT65554 OWP65554 PGL65554 PQH65554 QAD65554 QJZ65554 QTV65554 RDR65554 RNN65554 RXJ65554 SHF65554 SRB65554 TAX65554 TKT65554 TUP65554 UEL65554 UOH65554 UYD65554 VHZ65554 VRV65554 WBR65554 WLN65554 WVJ65554 B131090 IX131090 ST131090 ACP131090 AML131090 AWH131090 BGD131090 BPZ131090 BZV131090 CJR131090 CTN131090 DDJ131090 DNF131090 DXB131090 EGX131090 EQT131090 FAP131090 FKL131090 FUH131090 GED131090 GNZ131090 GXV131090 HHR131090 HRN131090 IBJ131090 ILF131090 IVB131090 JEX131090 JOT131090 JYP131090 KIL131090 KSH131090 LCD131090 LLZ131090 LVV131090 MFR131090 MPN131090 MZJ131090 NJF131090 NTB131090 OCX131090 OMT131090 OWP131090 PGL131090 PQH131090 QAD131090 QJZ131090 QTV131090 RDR131090 RNN131090 RXJ131090 SHF131090 SRB131090 TAX131090 TKT131090 TUP131090 UEL131090 UOH131090 UYD131090 VHZ131090 VRV131090 WBR131090 WLN131090 WVJ131090 B196626 IX196626 ST196626 ACP196626 AML196626 AWH196626 BGD196626 BPZ196626 BZV196626 CJR196626 CTN196626 DDJ196626 DNF196626 DXB196626 EGX196626 EQT196626 FAP196626 FKL196626 FUH196626 GED196626 GNZ196626 GXV196626 HHR196626 HRN196626 IBJ196626 ILF196626 IVB196626 JEX196626 JOT196626 JYP196626 KIL196626 KSH196626 LCD196626 LLZ196626 LVV196626 MFR196626 MPN196626 MZJ196626 NJF196626 NTB196626 OCX196626 OMT196626 OWP196626 PGL196626 PQH196626 QAD196626 QJZ196626 QTV196626 RDR196626 RNN196626 RXJ196626 SHF196626 SRB196626 TAX196626 TKT196626 TUP196626 UEL196626 UOH196626 UYD196626 VHZ196626 VRV196626 WBR196626 WLN196626 WVJ196626 B262162 IX262162 ST262162 ACP262162 AML262162 AWH262162 BGD262162 BPZ262162 BZV262162 CJR262162 CTN262162 DDJ262162 DNF262162 DXB262162 EGX262162 EQT262162 FAP262162 FKL262162 FUH262162 GED262162 GNZ262162 GXV262162 HHR262162 HRN262162 IBJ262162 ILF262162 IVB262162 JEX262162 JOT262162 JYP262162 KIL262162 KSH262162 LCD262162 LLZ262162 LVV262162 MFR262162 MPN262162 MZJ262162 NJF262162 NTB262162 OCX262162 OMT262162 OWP262162 PGL262162 PQH262162 QAD262162 QJZ262162 QTV262162 RDR262162 RNN262162 RXJ262162 SHF262162 SRB262162 TAX262162 TKT262162 TUP262162 UEL262162 UOH262162 UYD262162 VHZ262162 VRV262162 WBR262162 WLN262162 WVJ262162 B327698 IX327698 ST327698 ACP327698 AML327698 AWH327698 BGD327698 BPZ327698 BZV327698 CJR327698 CTN327698 DDJ327698 DNF327698 DXB327698 EGX327698 EQT327698 FAP327698 FKL327698 FUH327698 GED327698 GNZ327698 GXV327698 HHR327698 HRN327698 IBJ327698 ILF327698 IVB327698 JEX327698 JOT327698 JYP327698 KIL327698 KSH327698 LCD327698 LLZ327698 LVV327698 MFR327698 MPN327698 MZJ327698 NJF327698 NTB327698 OCX327698 OMT327698 OWP327698 PGL327698 PQH327698 QAD327698 QJZ327698 QTV327698 RDR327698 RNN327698 RXJ327698 SHF327698 SRB327698 TAX327698 TKT327698 TUP327698 UEL327698 UOH327698 UYD327698 VHZ327698 VRV327698 WBR327698 WLN327698 WVJ327698 B393234 IX393234 ST393234 ACP393234 AML393234 AWH393234 BGD393234 BPZ393234 BZV393234 CJR393234 CTN393234 DDJ393234 DNF393234 DXB393234 EGX393234 EQT393234 FAP393234 FKL393234 FUH393234 GED393234 GNZ393234 GXV393234 HHR393234 HRN393234 IBJ393234 ILF393234 IVB393234 JEX393234 JOT393234 JYP393234 KIL393234 KSH393234 LCD393234 LLZ393234 LVV393234 MFR393234 MPN393234 MZJ393234 NJF393234 NTB393234 OCX393234 OMT393234 OWP393234 PGL393234 PQH393234 QAD393234 QJZ393234 QTV393234 RDR393234 RNN393234 RXJ393234 SHF393234 SRB393234 TAX393234 TKT393234 TUP393234 UEL393234 UOH393234 UYD393234 VHZ393234 VRV393234 WBR393234 WLN393234 WVJ393234 B458770 IX458770 ST458770 ACP458770 AML458770 AWH458770 BGD458770 BPZ458770 BZV458770 CJR458770 CTN458770 DDJ458770 DNF458770 DXB458770 EGX458770 EQT458770 FAP458770 FKL458770 FUH458770 GED458770 GNZ458770 GXV458770 HHR458770 HRN458770 IBJ458770 ILF458770 IVB458770 JEX458770 JOT458770 JYP458770 KIL458770 KSH458770 LCD458770 LLZ458770 LVV458770 MFR458770 MPN458770 MZJ458770 NJF458770 NTB458770 OCX458770 OMT458770 OWP458770 PGL458770 PQH458770 QAD458770 QJZ458770 QTV458770 RDR458770 RNN458770 RXJ458770 SHF458770 SRB458770 TAX458770 TKT458770 TUP458770 UEL458770 UOH458770 UYD458770 VHZ458770 VRV458770 WBR458770 WLN458770 WVJ458770 B524306 IX524306 ST524306 ACP524306 AML524306 AWH524306 BGD524306 BPZ524306 BZV524306 CJR524306 CTN524306 DDJ524306 DNF524306 DXB524306 EGX524306 EQT524306 FAP524306 FKL524306 FUH524306 GED524306 GNZ524306 GXV524306 HHR524306 HRN524306 IBJ524306 ILF524306 IVB524306 JEX524306 JOT524306 JYP524306 KIL524306 KSH524306 LCD524306 LLZ524306 LVV524306 MFR524306 MPN524306 MZJ524306 NJF524306 NTB524306 OCX524306 OMT524306 OWP524306 PGL524306 PQH524306 QAD524306 QJZ524306 QTV524306 RDR524306 RNN524306 RXJ524306 SHF524306 SRB524306 TAX524306 TKT524306 TUP524306 UEL524306 UOH524306 UYD524306 VHZ524306 VRV524306 WBR524306 WLN524306 WVJ524306 B589842 IX589842 ST589842 ACP589842 AML589842 AWH589842 BGD589842 BPZ589842 BZV589842 CJR589842 CTN589842 DDJ589842 DNF589842 DXB589842 EGX589842 EQT589842 FAP589842 FKL589842 FUH589842 GED589842 GNZ589842 GXV589842 HHR589842 HRN589842 IBJ589842 ILF589842 IVB589842 JEX589842 JOT589842 JYP589842 KIL589842 KSH589842 LCD589842 LLZ589842 LVV589842 MFR589842 MPN589842 MZJ589842 NJF589842 NTB589842 OCX589842 OMT589842 OWP589842 PGL589842 PQH589842 QAD589842 QJZ589842 QTV589842 RDR589842 RNN589842 RXJ589842 SHF589842 SRB589842 TAX589842 TKT589842 TUP589842 UEL589842 UOH589842 UYD589842 VHZ589842 VRV589842 WBR589842 WLN589842 WVJ589842 B655378 IX655378 ST655378 ACP655378 AML655378 AWH655378 BGD655378 BPZ655378 BZV655378 CJR655378 CTN655378 DDJ655378 DNF655378 DXB655378 EGX655378 EQT655378 FAP655378 FKL655378 FUH655378 GED655378 GNZ655378 GXV655378 HHR655378 HRN655378 IBJ655378 ILF655378 IVB655378 JEX655378 JOT655378 JYP655378 KIL655378 KSH655378 LCD655378 LLZ655378 LVV655378 MFR655378 MPN655378 MZJ655378 NJF655378 NTB655378 OCX655378 OMT655378 OWP655378 PGL655378 PQH655378 QAD655378 QJZ655378 QTV655378 RDR655378 RNN655378 RXJ655378 SHF655378 SRB655378 TAX655378 TKT655378 TUP655378 UEL655378 UOH655378 UYD655378 VHZ655378 VRV655378 WBR655378 WLN655378 WVJ655378 B720914 IX720914 ST720914 ACP720914 AML720914 AWH720914 BGD720914 BPZ720914 BZV720914 CJR720914 CTN720914 DDJ720914 DNF720914 DXB720914 EGX720914 EQT720914 FAP720914 FKL720914 FUH720914 GED720914 GNZ720914 GXV720914 HHR720914 HRN720914 IBJ720914 ILF720914 IVB720914 JEX720914 JOT720914 JYP720914 KIL720914 KSH720914 LCD720914 LLZ720914 LVV720914 MFR720914 MPN720914 MZJ720914 NJF720914 NTB720914 OCX720914 OMT720914 OWP720914 PGL720914 PQH720914 QAD720914 QJZ720914 QTV720914 RDR720914 RNN720914 RXJ720914 SHF720914 SRB720914 TAX720914 TKT720914 TUP720914 UEL720914 UOH720914 UYD720914 VHZ720914 VRV720914 WBR720914 WLN720914 WVJ720914 B786450 IX786450 ST786450 ACP786450 AML786450 AWH786450 BGD786450 BPZ786450 BZV786450 CJR786450 CTN786450 DDJ786450 DNF786450 DXB786450 EGX786450 EQT786450 FAP786450 FKL786450 FUH786450 GED786450 GNZ786450 GXV786450 HHR786450 HRN786450 IBJ786450 ILF786450 IVB786450 JEX786450 JOT786450 JYP786450 KIL786450 KSH786450 LCD786450 LLZ786450 LVV786450 MFR786450 MPN786450 MZJ786450 NJF786450 NTB786450 OCX786450 OMT786450 OWP786450 PGL786450 PQH786450 QAD786450 QJZ786450 QTV786450 RDR786450 RNN786450 RXJ786450 SHF786450 SRB786450 TAX786450 TKT786450 TUP786450 UEL786450 UOH786450 UYD786450 VHZ786450 VRV786450 WBR786450 WLN786450 WVJ786450 B851986 IX851986 ST851986 ACP851986 AML851986 AWH851986 BGD851986 BPZ851986 BZV851986 CJR851986 CTN851986 DDJ851986 DNF851986 DXB851986 EGX851986 EQT851986 FAP851986 FKL851986 FUH851986 GED851986 GNZ851986 GXV851986 HHR851986 HRN851986 IBJ851986 ILF851986 IVB851986 JEX851986 JOT851986 JYP851986 KIL851986 KSH851986 LCD851986 LLZ851986 LVV851986 MFR851986 MPN851986 MZJ851986 NJF851986 NTB851986 OCX851986 OMT851986 OWP851986 PGL851986 PQH851986 QAD851986 QJZ851986 QTV851986 RDR851986 RNN851986 RXJ851986 SHF851986 SRB851986 TAX851986 TKT851986 TUP851986 UEL851986 UOH851986 UYD851986 VHZ851986 VRV851986 WBR851986 WLN851986 WVJ851986 B917522 IX917522 ST917522 ACP917522 AML917522 AWH917522 BGD917522 BPZ917522 BZV917522 CJR917522 CTN917522 DDJ917522 DNF917522 DXB917522 EGX917522 EQT917522 FAP917522 FKL917522 FUH917522 GED917522 GNZ917522 GXV917522 HHR917522 HRN917522 IBJ917522 ILF917522 IVB917522 JEX917522 JOT917522 JYP917522 KIL917522 KSH917522 LCD917522 LLZ917522 LVV917522 MFR917522 MPN917522 MZJ917522 NJF917522 NTB917522 OCX917522 OMT917522 OWP917522 PGL917522 PQH917522 QAD917522 QJZ917522 QTV917522 RDR917522 RNN917522 RXJ917522 SHF917522 SRB917522 TAX917522 TKT917522 TUP917522 UEL917522 UOH917522 UYD917522 VHZ917522 VRV917522 WBR917522 WLN917522 WVJ917522 B983058 IX983058 ST983058 ACP983058 AML983058 AWH983058 BGD983058 BPZ983058 BZV983058 CJR983058 CTN983058 DDJ983058 DNF983058 DXB983058 EGX983058 EQT983058 FAP983058 FKL983058 FUH983058 GED983058 GNZ983058 GXV983058 HHR983058 HRN983058 IBJ983058 ILF983058 IVB983058 JEX983058 JOT983058 JYP983058 KIL983058 KSH983058 LCD983058 LLZ983058 LVV983058 MFR983058 MPN983058 MZJ983058 NJF983058 NTB983058 OCX983058 OMT983058 OWP983058 PGL983058 PQH983058 QAD983058 QJZ983058 QTV983058 RDR983058 RNN983058 RXJ983058 SHF983058 SRB983058 TAX983058 TKT983058 TUP983058 UEL983058 UOH983058 UYD983058 VHZ983058 VRV983058 WBR983058 WLN983058">
      <formula1>1</formula1>
      <formula2>100</formula2>
    </dataValidation>
  </dataValidations>
  <hyperlinks>
    <hyperlink ref="G5:I5" location="'Aloita tästä'!A1" display="PALAA TÄSTÄ KANSISIVULLE"/>
  </hyperlinks>
  <pageMargins left="0.39370078740157483" right="0.70866141732283472" top="0.39370078740157483" bottom="0.78740157480314965" header="0.31496062992125984" footer="0.31496062992125984"/>
  <pageSetup paperSize="9" scale="95"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fitToPage="1"/>
  </sheetPr>
  <dimension ref="A3:R35"/>
  <sheetViews>
    <sheetView showGridLines="0" topLeftCell="A16" zoomScaleNormal="100" workbookViewId="0">
      <selection activeCell="L18" sqref="L18"/>
    </sheetView>
  </sheetViews>
  <sheetFormatPr defaultRowHeight="12.75" x14ac:dyDescent="0.2"/>
  <cols>
    <col min="1" max="1" width="22.5703125" customWidth="1"/>
    <col min="2" max="3" width="15.85546875" customWidth="1"/>
    <col min="4" max="5" width="14.5703125" customWidth="1"/>
    <col min="6" max="6" width="17" customWidth="1"/>
    <col min="7" max="7" width="14.85546875" customWidth="1"/>
    <col min="256" max="256" width="2" customWidth="1"/>
    <col min="257" max="257" width="22.5703125" customWidth="1"/>
    <col min="258" max="259" width="15.85546875" customWidth="1"/>
    <col min="260" max="261" width="14.5703125" customWidth="1"/>
    <col min="262" max="262" width="17" customWidth="1"/>
    <col min="263" max="263" width="14.85546875" customWidth="1"/>
    <col min="512" max="512" width="2" customWidth="1"/>
    <col min="513" max="513" width="22.5703125" customWidth="1"/>
    <col min="514" max="515" width="15.85546875" customWidth="1"/>
    <col min="516" max="517" width="14.5703125" customWidth="1"/>
    <col min="518" max="518" width="17" customWidth="1"/>
    <col min="519" max="519" width="14.85546875" customWidth="1"/>
    <col min="768" max="768" width="2" customWidth="1"/>
    <col min="769" max="769" width="22.5703125" customWidth="1"/>
    <col min="770" max="771" width="15.85546875" customWidth="1"/>
    <col min="772" max="773" width="14.5703125" customWidth="1"/>
    <col min="774" max="774" width="17" customWidth="1"/>
    <col min="775" max="775" width="14.85546875" customWidth="1"/>
    <col min="1024" max="1024" width="2" customWidth="1"/>
    <col min="1025" max="1025" width="22.5703125" customWidth="1"/>
    <col min="1026" max="1027" width="15.85546875" customWidth="1"/>
    <col min="1028" max="1029" width="14.5703125" customWidth="1"/>
    <col min="1030" max="1030" width="17" customWidth="1"/>
    <col min="1031" max="1031" width="14.85546875" customWidth="1"/>
    <col min="1280" max="1280" width="2" customWidth="1"/>
    <col min="1281" max="1281" width="22.5703125" customWidth="1"/>
    <col min="1282" max="1283" width="15.85546875" customWidth="1"/>
    <col min="1284" max="1285" width="14.5703125" customWidth="1"/>
    <col min="1286" max="1286" width="17" customWidth="1"/>
    <col min="1287" max="1287" width="14.85546875" customWidth="1"/>
    <col min="1536" max="1536" width="2" customWidth="1"/>
    <col min="1537" max="1537" width="22.5703125" customWidth="1"/>
    <col min="1538" max="1539" width="15.85546875" customWidth="1"/>
    <col min="1540" max="1541" width="14.5703125" customWidth="1"/>
    <col min="1542" max="1542" width="17" customWidth="1"/>
    <col min="1543" max="1543" width="14.85546875" customWidth="1"/>
    <col min="1792" max="1792" width="2" customWidth="1"/>
    <col min="1793" max="1793" width="22.5703125" customWidth="1"/>
    <col min="1794" max="1795" width="15.85546875" customWidth="1"/>
    <col min="1796" max="1797" width="14.5703125" customWidth="1"/>
    <col min="1798" max="1798" width="17" customWidth="1"/>
    <col min="1799" max="1799" width="14.85546875" customWidth="1"/>
    <col min="2048" max="2048" width="2" customWidth="1"/>
    <col min="2049" max="2049" width="22.5703125" customWidth="1"/>
    <col min="2050" max="2051" width="15.85546875" customWidth="1"/>
    <col min="2052" max="2053" width="14.5703125" customWidth="1"/>
    <col min="2054" max="2054" width="17" customWidth="1"/>
    <col min="2055" max="2055" width="14.85546875" customWidth="1"/>
    <col min="2304" max="2304" width="2" customWidth="1"/>
    <col min="2305" max="2305" width="22.5703125" customWidth="1"/>
    <col min="2306" max="2307" width="15.85546875" customWidth="1"/>
    <col min="2308" max="2309" width="14.5703125" customWidth="1"/>
    <col min="2310" max="2310" width="17" customWidth="1"/>
    <col min="2311" max="2311" width="14.85546875" customWidth="1"/>
    <col min="2560" max="2560" width="2" customWidth="1"/>
    <col min="2561" max="2561" width="22.5703125" customWidth="1"/>
    <col min="2562" max="2563" width="15.85546875" customWidth="1"/>
    <col min="2564" max="2565" width="14.5703125" customWidth="1"/>
    <col min="2566" max="2566" width="17" customWidth="1"/>
    <col min="2567" max="2567" width="14.85546875" customWidth="1"/>
    <col min="2816" max="2816" width="2" customWidth="1"/>
    <col min="2817" max="2817" width="22.5703125" customWidth="1"/>
    <col min="2818" max="2819" width="15.85546875" customWidth="1"/>
    <col min="2820" max="2821" width="14.5703125" customWidth="1"/>
    <col min="2822" max="2822" width="17" customWidth="1"/>
    <col min="2823" max="2823" width="14.85546875" customWidth="1"/>
    <col min="3072" max="3072" width="2" customWidth="1"/>
    <col min="3073" max="3073" width="22.5703125" customWidth="1"/>
    <col min="3074" max="3075" width="15.85546875" customWidth="1"/>
    <col min="3076" max="3077" width="14.5703125" customWidth="1"/>
    <col min="3078" max="3078" width="17" customWidth="1"/>
    <col min="3079" max="3079" width="14.85546875" customWidth="1"/>
    <col min="3328" max="3328" width="2" customWidth="1"/>
    <col min="3329" max="3329" width="22.5703125" customWidth="1"/>
    <col min="3330" max="3331" width="15.85546875" customWidth="1"/>
    <col min="3332" max="3333" width="14.5703125" customWidth="1"/>
    <col min="3334" max="3334" width="17" customWidth="1"/>
    <col min="3335" max="3335" width="14.85546875" customWidth="1"/>
    <col min="3584" max="3584" width="2" customWidth="1"/>
    <col min="3585" max="3585" width="22.5703125" customWidth="1"/>
    <col min="3586" max="3587" width="15.85546875" customWidth="1"/>
    <col min="3588" max="3589" width="14.5703125" customWidth="1"/>
    <col min="3590" max="3590" width="17" customWidth="1"/>
    <col min="3591" max="3591" width="14.85546875" customWidth="1"/>
    <col min="3840" max="3840" width="2" customWidth="1"/>
    <col min="3841" max="3841" width="22.5703125" customWidth="1"/>
    <col min="3842" max="3843" width="15.85546875" customWidth="1"/>
    <col min="3844" max="3845" width="14.5703125" customWidth="1"/>
    <col min="3846" max="3846" width="17" customWidth="1"/>
    <col min="3847" max="3847" width="14.85546875" customWidth="1"/>
    <col min="4096" max="4096" width="2" customWidth="1"/>
    <col min="4097" max="4097" width="22.5703125" customWidth="1"/>
    <col min="4098" max="4099" width="15.85546875" customWidth="1"/>
    <col min="4100" max="4101" width="14.5703125" customWidth="1"/>
    <col min="4102" max="4102" width="17" customWidth="1"/>
    <col min="4103" max="4103" width="14.85546875" customWidth="1"/>
    <col min="4352" max="4352" width="2" customWidth="1"/>
    <col min="4353" max="4353" width="22.5703125" customWidth="1"/>
    <col min="4354" max="4355" width="15.85546875" customWidth="1"/>
    <col min="4356" max="4357" width="14.5703125" customWidth="1"/>
    <col min="4358" max="4358" width="17" customWidth="1"/>
    <col min="4359" max="4359" width="14.85546875" customWidth="1"/>
    <col min="4608" max="4608" width="2" customWidth="1"/>
    <col min="4609" max="4609" width="22.5703125" customWidth="1"/>
    <col min="4610" max="4611" width="15.85546875" customWidth="1"/>
    <col min="4612" max="4613" width="14.5703125" customWidth="1"/>
    <col min="4614" max="4614" width="17" customWidth="1"/>
    <col min="4615" max="4615" width="14.85546875" customWidth="1"/>
    <col min="4864" max="4864" width="2" customWidth="1"/>
    <col min="4865" max="4865" width="22.5703125" customWidth="1"/>
    <col min="4866" max="4867" width="15.85546875" customWidth="1"/>
    <col min="4868" max="4869" width="14.5703125" customWidth="1"/>
    <col min="4870" max="4870" width="17" customWidth="1"/>
    <col min="4871" max="4871" width="14.85546875" customWidth="1"/>
    <col min="5120" max="5120" width="2" customWidth="1"/>
    <col min="5121" max="5121" width="22.5703125" customWidth="1"/>
    <col min="5122" max="5123" width="15.85546875" customWidth="1"/>
    <col min="5124" max="5125" width="14.5703125" customWidth="1"/>
    <col min="5126" max="5126" width="17" customWidth="1"/>
    <col min="5127" max="5127" width="14.85546875" customWidth="1"/>
    <col min="5376" max="5376" width="2" customWidth="1"/>
    <col min="5377" max="5377" width="22.5703125" customWidth="1"/>
    <col min="5378" max="5379" width="15.85546875" customWidth="1"/>
    <col min="5380" max="5381" width="14.5703125" customWidth="1"/>
    <col min="5382" max="5382" width="17" customWidth="1"/>
    <col min="5383" max="5383" width="14.85546875" customWidth="1"/>
    <col min="5632" max="5632" width="2" customWidth="1"/>
    <col min="5633" max="5633" width="22.5703125" customWidth="1"/>
    <col min="5634" max="5635" width="15.85546875" customWidth="1"/>
    <col min="5636" max="5637" width="14.5703125" customWidth="1"/>
    <col min="5638" max="5638" width="17" customWidth="1"/>
    <col min="5639" max="5639" width="14.85546875" customWidth="1"/>
    <col min="5888" max="5888" width="2" customWidth="1"/>
    <col min="5889" max="5889" width="22.5703125" customWidth="1"/>
    <col min="5890" max="5891" width="15.85546875" customWidth="1"/>
    <col min="5892" max="5893" width="14.5703125" customWidth="1"/>
    <col min="5894" max="5894" width="17" customWidth="1"/>
    <col min="5895" max="5895" width="14.85546875" customWidth="1"/>
    <col min="6144" max="6144" width="2" customWidth="1"/>
    <col min="6145" max="6145" width="22.5703125" customWidth="1"/>
    <col min="6146" max="6147" width="15.85546875" customWidth="1"/>
    <col min="6148" max="6149" width="14.5703125" customWidth="1"/>
    <col min="6150" max="6150" width="17" customWidth="1"/>
    <col min="6151" max="6151" width="14.85546875" customWidth="1"/>
    <col min="6400" max="6400" width="2" customWidth="1"/>
    <col min="6401" max="6401" width="22.5703125" customWidth="1"/>
    <col min="6402" max="6403" width="15.85546875" customWidth="1"/>
    <col min="6404" max="6405" width="14.5703125" customWidth="1"/>
    <col min="6406" max="6406" width="17" customWidth="1"/>
    <col min="6407" max="6407" width="14.85546875" customWidth="1"/>
    <col min="6656" max="6656" width="2" customWidth="1"/>
    <col min="6657" max="6657" width="22.5703125" customWidth="1"/>
    <col min="6658" max="6659" width="15.85546875" customWidth="1"/>
    <col min="6660" max="6661" width="14.5703125" customWidth="1"/>
    <col min="6662" max="6662" width="17" customWidth="1"/>
    <col min="6663" max="6663" width="14.85546875" customWidth="1"/>
    <col min="6912" max="6912" width="2" customWidth="1"/>
    <col min="6913" max="6913" width="22.5703125" customWidth="1"/>
    <col min="6914" max="6915" width="15.85546875" customWidth="1"/>
    <col min="6916" max="6917" width="14.5703125" customWidth="1"/>
    <col min="6918" max="6918" width="17" customWidth="1"/>
    <col min="6919" max="6919" width="14.85546875" customWidth="1"/>
    <col min="7168" max="7168" width="2" customWidth="1"/>
    <col min="7169" max="7169" width="22.5703125" customWidth="1"/>
    <col min="7170" max="7171" width="15.85546875" customWidth="1"/>
    <col min="7172" max="7173" width="14.5703125" customWidth="1"/>
    <col min="7174" max="7174" width="17" customWidth="1"/>
    <col min="7175" max="7175" width="14.85546875" customWidth="1"/>
    <col min="7424" max="7424" width="2" customWidth="1"/>
    <col min="7425" max="7425" width="22.5703125" customWidth="1"/>
    <col min="7426" max="7427" width="15.85546875" customWidth="1"/>
    <col min="7428" max="7429" width="14.5703125" customWidth="1"/>
    <col min="7430" max="7430" width="17" customWidth="1"/>
    <col min="7431" max="7431" width="14.85546875" customWidth="1"/>
    <col min="7680" max="7680" width="2" customWidth="1"/>
    <col min="7681" max="7681" width="22.5703125" customWidth="1"/>
    <col min="7682" max="7683" width="15.85546875" customWidth="1"/>
    <col min="7684" max="7685" width="14.5703125" customWidth="1"/>
    <col min="7686" max="7686" width="17" customWidth="1"/>
    <col min="7687" max="7687" width="14.85546875" customWidth="1"/>
    <col min="7936" max="7936" width="2" customWidth="1"/>
    <col min="7937" max="7937" width="22.5703125" customWidth="1"/>
    <col min="7938" max="7939" width="15.85546875" customWidth="1"/>
    <col min="7940" max="7941" width="14.5703125" customWidth="1"/>
    <col min="7942" max="7942" width="17" customWidth="1"/>
    <col min="7943" max="7943" width="14.85546875" customWidth="1"/>
    <col min="8192" max="8192" width="2" customWidth="1"/>
    <col min="8193" max="8193" width="22.5703125" customWidth="1"/>
    <col min="8194" max="8195" width="15.85546875" customWidth="1"/>
    <col min="8196" max="8197" width="14.5703125" customWidth="1"/>
    <col min="8198" max="8198" width="17" customWidth="1"/>
    <col min="8199" max="8199" width="14.85546875" customWidth="1"/>
    <col min="8448" max="8448" width="2" customWidth="1"/>
    <col min="8449" max="8449" width="22.5703125" customWidth="1"/>
    <col min="8450" max="8451" width="15.85546875" customWidth="1"/>
    <col min="8452" max="8453" width="14.5703125" customWidth="1"/>
    <col min="8454" max="8454" width="17" customWidth="1"/>
    <col min="8455" max="8455" width="14.85546875" customWidth="1"/>
    <col min="8704" max="8704" width="2" customWidth="1"/>
    <col min="8705" max="8705" width="22.5703125" customWidth="1"/>
    <col min="8706" max="8707" width="15.85546875" customWidth="1"/>
    <col min="8708" max="8709" width="14.5703125" customWidth="1"/>
    <col min="8710" max="8710" width="17" customWidth="1"/>
    <col min="8711" max="8711" width="14.85546875" customWidth="1"/>
    <col min="8960" max="8960" width="2" customWidth="1"/>
    <col min="8961" max="8961" width="22.5703125" customWidth="1"/>
    <col min="8962" max="8963" width="15.85546875" customWidth="1"/>
    <col min="8964" max="8965" width="14.5703125" customWidth="1"/>
    <col min="8966" max="8966" width="17" customWidth="1"/>
    <col min="8967" max="8967" width="14.85546875" customWidth="1"/>
    <col min="9216" max="9216" width="2" customWidth="1"/>
    <col min="9217" max="9217" width="22.5703125" customWidth="1"/>
    <col min="9218" max="9219" width="15.85546875" customWidth="1"/>
    <col min="9220" max="9221" width="14.5703125" customWidth="1"/>
    <col min="9222" max="9222" width="17" customWidth="1"/>
    <col min="9223" max="9223" width="14.85546875" customWidth="1"/>
    <col min="9472" max="9472" width="2" customWidth="1"/>
    <col min="9473" max="9473" width="22.5703125" customWidth="1"/>
    <col min="9474" max="9475" width="15.85546875" customWidth="1"/>
    <col min="9476" max="9477" width="14.5703125" customWidth="1"/>
    <col min="9478" max="9478" width="17" customWidth="1"/>
    <col min="9479" max="9479" width="14.85546875" customWidth="1"/>
    <col min="9728" max="9728" width="2" customWidth="1"/>
    <col min="9729" max="9729" width="22.5703125" customWidth="1"/>
    <col min="9730" max="9731" width="15.85546875" customWidth="1"/>
    <col min="9732" max="9733" width="14.5703125" customWidth="1"/>
    <col min="9734" max="9734" width="17" customWidth="1"/>
    <col min="9735" max="9735" width="14.85546875" customWidth="1"/>
    <col min="9984" max="9984" width="2" customWidth="1"/>
    <col min="9985" max="9985" width="22.5703125" customWidth="1"/>
    <col min="9986" max="9987" width="15.85546875" customWidth="1"/>
    <col min="9988" max="9989" width="14.5703125" customWidth="1"/>
    <col min="9990" max="9990" width="17" customWidth="1"/>
    <col min="9991" max="9991" width="14.85546875" customWidth="1"/>
    <col min="10240" max="10240" width="2" customWidth="1"/>
    <col min="10241" max="10241" width="22.5703125" customWidth="1"/>
    <col min="10242" max="10243" width="15.85546875" customWidth="1"/>
    <col min="10244" max="10245" width="14.5703125" customWidth="1"/>
    <col min="10246" max="10246" width="17" customWidth="1"/>
    <col min="10247" max="10247" width="14.85546875" customWidth="1"/>
    <col min="10496" max="10496" width="2" customWidth="1"/>
    <col min="10497" max="10497" width="22.5703125" customWidth="1"/>
    <col min="10498" max="10499" width="15.85546875" customWidth="1"/>
    <col min="10500" max="10501" width="14.5703125" customWidth="1"/>
    <col min="10502" max="10502" width="17" customWidth="1"/>
    <col min="10503" max="10503" width="14.85546875" customWidth="1"/>
    <col min="10752" max="10752" width="2" customWidth="1"/>
    <col min="10753" max="10753" width="22.5703125" customWidth="1"/>
    <col min="10754" max="10755" width="15.85546875" customWidth="1"/>
    <col min="10756" max="10757" width="14.5703125" customWidth="1"/>
    <col min="10758" max="10758" width="17" customWidth="1"/>
    <col min="10759" max="10759" width="14.85546875" customWidth="1"/>
    <col min="11008" max="11008" width="2" customWidth="1"/>
    <col min="11009" max="11009" width="22.5703125" customWidth="1"/>
    <col min="11010" max="11011" width="15.85546875" customWidth="1"/>
    <col min="11012" max="11013" width="14.5703125" customWidth="1"/>
    <col min="11014" max="11014" width="17" customWidth="1"/>
    <col min="11015" max="11015" width="14.85546875" customWidth="1"/>
    <col min="11264" max="11264" width="2" customWidth="1"/>
    <col min="11265" max="11265" width="22.5703125" customWidth="1"/>
    <col min="11266" max="11267" width="15.85546875" customWidth="1"/>
    <col min="11268" max="11269" width="14.5703125" customWidth="1"/>
    <col min="11270" max="11270" width="17" customWidth="1"/>
    <col min="11271" max="11271" width="14.85546875" customWidth="1"/>
    <col min="11520" max="11520" width="2" customWidth="1"/>
    <col min="11521" max="11521" width="22.5703125" customWidth="1"/>
    <col min="11522" max="11523" width="15.85546875" customWidth="1"/>
    <col min="11524" max="11525" width="14.5703125" customWidth="1"/>
    <col min="11526" max="11526" width="17" customWidth="1"/>
    <col min="11527" max="11527" width="14.85546875" customWidth="1"/>
    <col min="11776" max="11776" width="2" customWidth="1"/>
    <col min="11777" max="11777" width="22.5703125" customWidth="1"/>
    <col min="11778" max="11779" width="15.85546875" customWidth="1"/>
    <col min="11780" max="11781" width="14.5703125" customWidth="1"/>
    <col min="11782" max="11782" width="17" customWidth="1"/>
    <col min="11783" max="11783" width="14.85546875" customWidth="1"/>
    <col min="12032" max="12032" width="2" customWidth="1"/>
    <col min="12033" max="12033" width="22.5703125" customWidth="1"/>
    <col min="12034" max="12035" width="15.85546875" customWidth="1"/>
    <col min="12036" max="12037" width="14.5703125" customWidth="1"/>
    <col min="12038" max="12038" width="17" customWidth="1"/>
    <col min="12039" max="12039" width="14.85546875" customWidth="1"/>
    <col min="12288" max="12288" width="2" customWidth="1"/>
    <col min="12289" max="12289" width="22.5703125" customWidth="1"/>
    <col min="12290" max="12291" width="15.85546875" customWidth="1"/>
    <col min="12292" max="12293" width="14.5703125" customWidth="1"/>
    <col min="12294" max="12294" width="17" customWidth="1"/>
    <col min="12295" max="12295" width="14.85546875" customWidth="1"/>
    <col min="12544" max="12544" width="2" customWidth="1"/>
    <col min="12545" max="12545" width="22.5703125" customWidth="1"/>
    <col min="12546" max="12547" width="15.85546875" customWidth="1"/>
    <col min="12548" max="12549" width="14.5703125" customWidth="1"/>
    <col min="12550" max="12550" width="17" customWidth="1"/>
    <col min="12551" max="12551" width="14.85546875" customWidth="1"/>
    <col min="12800" max="12800" width="2" customWidth="1"/>
    <col min="12801" max="12801" width="22.5703125" customWidth="1"/>
    <col min="12802" max="12803" width="15.85546875" customWidth="1"/>
    <col min="12804" max="12805" width="14.5703125" customWidth="1"/>
    <col min="12806" max="12806" width="17" customWidth="1"/>
    <col min="12807" max="12807" width="14.85546875" customWidth="1"/>
    <col min="13056" max="13056" width="2" customWidth="1"/>
    <col min="13057" max="13057" width="22.5703125" customWidth="1"/>
    <col min="13058" max="13059" width="15.85546875" customWidth="1"/>
    <col min="13060" max="13061" width="14.5703125" customWidth="1"/>
    <col min="13062" max="13062" width="17" customWidth="1"/>
    <col min="13063" max="13063" width="14.85546875" customWidth="1"/>
    <col min="13312" max="13312" width="2" customWidth="1"/>
    <col min="13313" max="13313" width="22.5703125" customWidth="1"/>
    <col min="13314" max="13315" width="15.85546875" customWidth="1"/>
    <col min="13316" max="13317" width="14.5703125" customWidth="1"/>
    <col min="13318" max="13318" width="17" customWidth="1"/>
    <col min="13319" max="13319" width="14.85546875" customWidth="1"/>
    <col min="13568" max="13568" width="2" customWidth="1"/>
    <col min="13569" max="13569" width="22.5703125" customWidth="1"/>
    <col min="13570" max="13571" width="15.85546875" customWidth="1"/>
    <col min="13572" max="13573" width="14.5703125" customWidth="1"/>
    <col min="13574" max="13574" width="17" customWidth="1"/>
    <col min="13575" max="13575" width="14.85546875" customWidth="1"/>
    <col min="13824" max="13824" width="2" customWidth="1"/>
    <col min="13825" max="13825" width="22.5703125" customWidth="1"/>
    <col min="13826" max="13827" width="15.85546875" customWidth="1"/>
    <col min="13828" max="13829" width="14.5703125" customWidth="1"/>
    <col min="13830" max="13830" width="17" customWidth="1"/>
    <col min="13831" max="13831" width="14.85546875" customWidth="1"/>
    <col min="14080" max="14080" width="2" customWidth="1"/>
    <col min="14081" max="14081" width="22.5703125" customWidth="1"/>
    <col min="14082" max="14083" width="15.85546875" customWidth="1"/>
    <col min="14084" max="14085" width="14.5703125" customWidth="1"/>
    <col min="14086" max="14086" width="17" customWidth="1"/>
    <col min="14087" max="14087" width="14.85546875" customWidth="1"/>
    <col min="14336" max="14336" width="2" customWidth="1"/>
    <col min="14337" max="14337" width="22.5703125" customWidth="1"/>
    <col min="14338" max="14339" width="15.85546875" customWidth="1"/>
    <col min="14340" max="14341" width="14.5703125" customWidth="1"/>
    <col min="14342" max="14342" width="17" customWidth="1"/>
    <col min="14343" max="14343" width="14.85546875" customWidth="1"/>
    <col min="14592" max="14592" width="2" customWidth="1"/>
    <col min="14593" max="14593" width="22.5703125" customWidth="1"/>
    <col min="14594" max="14595" width="15.85546875" customWidth="1"/>
    <col min="14596" max="14597" width="14.5703125" customWidth="1"/>
    <col min="14598" max="14598" width="17" customWidth="1"/>
    <col min="14599" max="14599" width="14.85546875" customWidth="1"/>
    <col min="14848" max="14848" width="2" customWidth="1"/>
    <col min="14849" max="14849" width="22.5703125" customWidth="1"/>
    <col min="14850" max="14851" width="15.85546875" customWidth="1"/>
    <col min="14852" max="14853" width="14.5703125" customWidth="1"/>
    <col min="14854" max="14854" width="17" customWidth="1"/>
    <col min="14855" max="14855" width="14.85546875" customWidth="1"/>
    <col min="15104" max="15104" width="2" customWidth="1"/>
    <col min="15105" max="15105" width="22.5703125" customWidth="1"/>
    <col min="15106" max="15107" width="15.85546875" customWidth="1"/>
    <col min="15108" max="15109" width="14.5703125" customWidth="1"/>
    <col min="15110" max="15110" width="17" customWidth="1"/>
    <col min="15111" max="15111" width="14.85546875" customWidth="1"/>
    <col min="15360" max="15360" width="2" customWidth="1"/>
    <col min="15361" max="15361" width="22.5703125" customWidth="1"/>
    <col min="15362" max="15363" width="15.85546875" customWidth="1"/>
    <col min="15364" max="15365" width="14.5703125" customWidth="1"/>
    <col min="15366" max="15366" width="17" customWidth="1"/>
    <col min="15367" max="15367" width="14.85546875" customWidth="1"/>
    <col min="15616" max="15616" width="2" customWidth="1"/>
    <col min="15617" max="15617" width="22.5703125" customWidth="1"/>
    <col min="15618" max="15619" width="15.85546875" customWidth="1"/>
    <col min="15620" max="15621" width="14.5703125" customWidth="1"/>
    <col min="15622" max="15622" width="17" customWidth="1"/>
    <col min="15623" max="15623" width="14.85546875" customWidth="1"/>
    <col min="15872" max="15872" width="2" customWidth="1"/>
    <col min="15873" max="15873" width="22.5703125" customWidth="1"/>
    <col min="15874" max="15875" width="15.85546875" customWidth="1"/>
    <col min="15876" max="15877" width="14.5703125" customWidth="1"/>
    <col min="15878" max="15878" width="17" customWidth="1"/>
    <col min="15879" max="15879" width="14.85546875" customWidth="1"/>
    <col min="16128" max="16128" width="2" customWidth="1"/>
    <col min="16129" max="16129" width="22.5703125" customWidth="1"/>
    <col min="16130" max="16131" width="15.85546875" customWidth="1"/>
    <col min="16132" max="16133" width="14.5703125" customWidth="1"/>
    <col min="16134" max="16134" width="17" customWidth="1"/>
    <col min="16135" max="16135" width="14.85546875" customWidth="1"/>
  </cols>
  <sheetData>
    <row r="3" spans="1:18" x14ac:dyDescent="0.2">
      <c r="J3" s="551" t="s">
        <v>307</v>
      </c>
      <c r="K3" s="552"/>
      <c r="L3" s="553"/>
    </row>
    <row r="5" spans="1:18" ht="63.75" customHeight="1" x14ac:dyDescent="0.2">
      <c r="A5" s="313" t="s">
        <v>146</v>
      </c>
      <c r="B5" s="817">
        <f>N_HankkeenNimi</f>
        <v>0</v>
      </c>
      <c r="C5" s="818"/>
      <c r="D5" s="818"/>
      <c r="E5" s="818"/>
      <c r="F5" s="818"/>
      <c r="G5" s="819"/>
    </row>
    <row r="7" spans="1:18" ht="15" x14ac:dyDescent="0.2">
      <c r="A7" s="637" t="s">
        <v>155</v>
      </c>
      <c r="B7" s="638"/>
      <c r="C7" s="638"/>
      <c r="D7" s="638"/>
      <c r="E7" s="638"/>
      <c r="F7" s="638"/>
      <c r="G7" s="304">
        <f>G20+G29</f>
        <v>0</v>
      </c>
      <c r="P7" s="147"/>
      <c r="Q7" s="33"/>
    </row>
    <row r="9" spans="1:18" ht="78.75" customHeight="1" x14ac:dyDescent="0.2">
      <c r="A9" s="352" t="s">
        <v>156</v>
      </c>
      <c r="B9" s="352" t="s">
        <v>247</v>
      </c>
      <c r="C9" s="352" t="s">
        <v>248</v>
      </c>
      <c r="D9" s="352" t="s">
        <v>158</v>
      </c>
      <c r="E9" s="352" t="s">
        <v>249</v>
      </c>
      <c r="F9" s="352" t="s">
        <v>250</v>
      </c>
      <c r="G9" s="352" t="s">
        <v>251</v>
      </c>
      <c r="Q9" s="147"/>
      <c r="R9" s="33"/>
    </row>
    <row r="10" spans="1:18" x14ac:dyDescent="0.2">
      <c r="A10" s="148" t="s">
        <v>164</v>
      </c>
      <c r="B10" s="206">
        <v>0</v>
      </c>
      <c r="C10" s="206">
        <v>0</v>
      </c>
      <c r="D10" s="162" t="s">
        <v>252</v>
      </c>
      <c r="E10" s="149"/>
      <c r="F10" s="207"/>
      <c r="G10" s="208">
        <v>0</v>
      </c>
      <c r="Q10" s="147"/>
      <c r="R10" s="33"/>
    </row>
    <row r="11" spans="1:18" x14ac:dyDescent="0.2">
      <c r="A11" s="148" t="s">
        <v>165</v>
      </c>
      <c r="B11" s="169">
        <v>0</v>
      </c>
      <c r="C11" s="169">
        <v>0</v>
      </c>
      <c r="D11" s="149"/>
      <c r="E11" s="149"/>
      <c r="F11" s="209"/>
      <c r="G11" s="208">
        <v>0</v>
      </c>
      <c r="Q11" s="147"/>
      <c r="R11" s="33"/>
    </row>
    <row r="12" spans="1:18" x14ac:dyDescent="0.2">
      <c r="A12" s="148" t="s">
        <v>166</v>
      </c>
      <c r="B12" s="169">
        <v>0</v>
      </c>
      <c r="C12" s="169">
        <v>0</v>
      </c>
      <c r="D12" s="149"/>
      <c r="E12" s="149"/>
      <c r="F12" s="209"/>
      <c r="G12" s="208">
        <v>0</v>
      </c>
      <c r="J12" s="210"/>
      <c r="Q12" s="147"/>
      <c r="R12" s="33"/>
    </row>
    <row r="13" spans="1:18" x14ac:dyDescent="0.2">
      <c r="A13" s="148" t="s">
        <v>167</v>
      </c>
      <c r="B13" s="169">
        <v>0</v>
      </c>
      <c r="C13" s="169">
        <v>0</v>
      </c>
      <c r="D13" s="149"/>
      <c r="E13" s="149"/>
      <c r="F13" s="209"/>
      <c r="G13" s="208">
        <v>0</v>
      </c>
      <c r="Q13" s="147"/>
      <c r="R13" s="33"/>
    </row>
    <row r="14" spans="1:18" x14ac:dyDescent="0.2">
      <c r="A14" s="148" t="s">
        <v>168</v>
      </c>
      <c r="B14" s="169">
        <v>0</v>
      </c>
      <c r="C14" s="169">
        <v>0</v>
      </c>
      <c r="D14" s="149"/>
      <c r="E14" s="149"/>
      <c r="F14" s="209"/>
      <c r="G14" s="208">
        <v>0</v>
      </c>
    </row>
    <row r="15" spans="1:18" x14ac:dyDescent="0.2">
      <c r="A15" s="148" t="s">
        <v>169</v>
      </c>
      <c r="B15" s="169">
        <v>0</v>
      </c>
      <c r="C15" s="169">
        <v>0</v>
      </c>
      <c r="D15" s="149"/>
      <c r="E15" s="149"/>
      <c r="F15" s="209"/>
      <c r="G15" s="208">
        <v>0</v>
      </c>
    </row>
    <row r="16" spans="1:18" x14ac:dyDescent="0.2">
      <c r="A16" s="148" t="s">
        <v>170</v>
      </c>
      <c r="B16" s="169">
        <v>0</v>
      </c>
      <c r="C16" s="169">
        <v>0</v>
      </c>
      <c r="D16" s="149"/>
      <c r="E16" s="149"/>
      <c r="F16" s="209"/>
      <c r="G16" s="208">
        <v>0</v>
      </c>
    </row>
    <row r="17" spans="1:7" x14ac:dyDescent="0.2">
      <c r="A17" s="148" t="s">
        <v>171</v>
      </c>
      <c r="B17" s="169">
        <v>0</v>
      </c>
      <c r="C17" s="169">
        <v>0</v>
      </c>
      <c r="D17" s="149"/>
      <c r="E17" s="149"/>
      <c r="F17" s="209"/>
      <c r="G17" s="208">
        <v>0</v>
      </c>
    </row>
    <row r="18" spans="1:7" x14ac:dyDescent="0.2">
      <c r="A18" s="148" t="s">
        <v>172</v>
      </c>
      <c r="B18" s="169">
        <v>0</v>
      </c>
      <c r="C18" s="169">
        <v>0</v>
      </c>
      <c r="D18" s="149"/>
      <c r="E18" s="149"/>
      <c r="F18" s="209"/>
      <c r="G18" s="208">
        <v>0</v>
      </c>
    </row>
    <row r="19" spans="1:7" x14ac:dyDescent="0.2">
      <c r="A19" s="148" t="s">
        <v>173</v>
      </c>
      <c r="B19" s="169">
        <v>0</v>
      </c>
      <c r="C19" s="169">
        <v>0</v>
      </c>
      <c r="D19" s="149"/>
      <c r="E19" s="149"/>
      <c r="F19" s="209"/>
      <c r="G19" s="208">
        <v>0</v>
      </c>
    </row>
    <row r="20" spans="1:7" x14ac:dyDescent="0.2">
      <c r="F20" s="307" t="s">
        <v>174</v>
      </c>
      <c r="G20" s="308">
        <f>SUM(G10:G19)</f>
        <v>0</v>
      </c>
    </row>
    <row r="23" spans="1:7" ht="15" x14ac:dyDescent="0.2">
      <c r="A23" s="639" t="s">
        <v>175</v>
      </c>
      <c r="B23" s="640"/>
      <c r="C23" s="640"/>
      <c r="D23" s="640"/>
      <c r="E23" s="640"/>
      <c r="F23" s="641"/>
      <c r="G23" s="306" t="s">
        <v>163</v>
      </c>
    </row>
    <row r="24" spans="1:7" ht="75.75" customHeight="1" x14ac:dyDescent="0.2">
      <c r="A24" s="352" t="s">
        <v>253</v>
      </c>
      <c r="B24" s="352" t="s">
        <v>254</v>
      </c>
      <c r="C24" s="829" t="s">
        <v>248</v>
      </c>
      <c r="D24" s="830"/>
      <c r="E24" s="831" t="s">
        <v>250</v>
      </c>
      <c r="F24" s="832"/>
      <c r="G24" s="353" t="s">
        <v>251</v>
      </c>
    </row>
    <row r="25" spans="1:7" x14ac:dyDescent="0.2">
      <c r="A25" s="211"/>
      <c r="B25" s="206">
        <v>0</v>
      </c>
      <c r="C25" s="825">
        <v>0</v>
      </c>
      <c r="D25" s="826"/>
      <c r="E25" s="827"/>
      <c r="F25" s="828"/>
      <c r="G25" s="153">
        <v>0</v>
      </c>
    </row>
    <row r="26" spans="1:7" x14ac:dyDescent="0.2">
      <c r="A26" s="211"/>
      <c r="B26" s="169">
        <v>0</v>
      </c>
      <c r="C26" s="825">
        <v>0</v>
      </c>
      <c r="D26" s="826"/>
      <c r="E26" s="827"/>
      <c r="F26" s="828"/>
      <c r="G26" s="153">
        <v>0</v>
      </c>
    </row>
    <row r="27" spans="1:7" x14ac:dyDescent="0.2">
      <c r="A27" s="211"/>
      <c r="B27" s="169">
        <v>0</v>
      </c>
      <c r="C27" s="825">
        <v>0</v>
      </c>
      <c r="D27" s="826"/>
      <c r="E27" s="827"/>
      <c r="F27" s="828"/>
      <c r="G27" s="153">
        <v>0</v>
      </c>
    </row>
    <row r="28" spans="1:7" x14ac:dyDescent="0.2">
      <c r="A28" s="211"/>
      <c r="B28" s="169">
        <v>0</v>
      </c>
      <c r="C28" s="825">
        <v>0</v>
      </c>
      <c r="D28" s="826"/>
      <c r="E28" s="827"/>
      <c r="F28" s="828"/>
      <c r="G28" s="153">
        <v>0</v>
      </c>
    </row>
    <row r="29" spans="1:7" x14ac:dyDescent="0.2">
      <c r="F29" s="307" t="s">
        <v>174</v>
      </c>
      <c r="G29" s="308">
        <f>SUM(G25:G28)</f>
        <v>0</v>
      </c>
    </row>
    <row r="31" spans="1:7" x14ac:dyDescent="0.2">
      <c r="A31" s="833" t="s">
        <v>148</v>
      </c>
      <c r="B31" s="834"/>
      <c r="C31" s="834"/>
      <c r="D31" s="835"/>
    </row>
    <row r="32" spans="1:7" x14ac:dyDescent="0.2">
      <c r="A32" s="654"/>
      <c r="B32" s="820"/>
      <c r="C32" s="820"/>
      <c r="D32" s="821"/>
    </row>
    <row r="33" spans="1:4" x14ac:dyDescent="0.2">
      <c r="A33" s="654"/>
      <c r="B33" s="820"/>
      <c r="C33" s="820"/>
      <c r="D33" s="821"/>
    </row>
    <row r="34" spans="1:4" x14ac:dyDescent="0.2">
      <c r="A34" s="654"/>
      <c r="B34" s="820"/>
      <c r="C34" s="820"/>
      <c r="D34" s="821"/>
    </row>
    <row r="35" spans="1:4" x14ac:dyDescent="0.2">
      <c r="A35" s="822"/>
      <c r="B35" s="823"/>
      <c r="C35" s="823"/>
      <c r="D35" s="824"/>
    </row>
  </sheetData>
  <sheetProtection selectLockedCells="1"/>
  <mergeCells count="16">
    <mergeCell ref="B5:G5"/>
    <mergeCell ref="J3:L3"/>
    <mergeCell ref="A32:D35"/>
    <mergeCell ref="C26:D26"/>
    <mergeCell ref="E26:F26"/>
    <mergeCell ref="C27:D27"/>
    <mergeCell ref="E27:F27"/>
    <mergeCell ref="C28:D28"/>
    <mergeCell ref="E28:F28"/>
    <mergeCell ref="C25:D25"/>
    <mergeCell ref="E25:F25"/>
    <mergeCell ref="A7:F7"/>
    <mergeCell ref="A23:F23"/>
    <mergeCell ref="C24:D24"/>
    <mergeCell ref="E24:F24"/>
    <mergeCell ref="A31:D31"/>
  </mergeCells>
  <dataValidations count="10">
    <dataValidation allowBlank="1" showInputMessage="1" showErrorMessage="1" promptTitle="OHJE" prompt="Kirjaa tähän aikaisemmissa maksatushakemuksissa hyväksytyt kustannukset henkilötasolla." sqref="C10 IY10 SU10 ACQ10 AMM10 AWI10 BGE10 BQA10 BZW10 CJS10 CTO10 DDK10 DNG10 DXC10 EGY10 EQU10 FAQ10 FKM10 FUI10 GEE10 GOA10 GXW10 HHS10 HRO10 IBK10 ILG10 IVC10 JEY10 JOU10 JYQ10 KIM10 KSI10 LCE10 LMA10 LVW10 MFS10 MPO10 MZK10 NJG10 NTC10 OCY10 OMU10 OWQ10 PGM10 PQI10 QAE10 QKA10 QTW10 RDS10 RNO10 RXK10 SHG10 SRC10 TAY10 TKU10 TUQ10 UEM10 UOI10 UYE10 VIA10 VRW10 WBS10 WLO10 WVK10 C65546 IY65546 SU65546 ACQ65546 AMM65546 AWI65546 BGE65546 BQA65546 BZW65546 CJS65546 CTO65546 DDK65546 DNG65546 DXC65546 EGY65546 EQU65546 FAQ65546 FKM65546 FUI65546 GEE65546 GOA65546 GXW65546 HHS65546 HRO65546 IBK65546 ILG65546 IVC65546 JEY65546 JOU65546 JYQ65546 KIM65546 KSI65546 LCE65546 LMA65546 LVW65546 MFS65546 MPO65546 MZK65546 NJG65546 NTC65546 OCY65546 OMU65546 OWQ65546 PGM65546 PQI65546 QAE65546 QKA65546 QTW65546 RDS65546 RNO65546 RXK65546 SHG65546 SRC65546 TAY65546 TKU65546 TUQ65546 UEM65546 UOI65546 UYE65546 VIA65546 VRW65546 WBS65546 WLO65546 WVK65546 C131082 IY131082 SU131082 ACQ131082 AMM131082 AWI131082 BGE131082 BQA131082 BZW131082 CJS131082 CTO131082 DDK131082 DNG131082 DXC131082 EGY131082 EQU131082 FAQ131082 FKM131082 FUI131082 GEE131082 GOA131082 GXW131082 HHS131082 HRO131082 IBK131082 ILG131082 IVC131082 JEY131082 JOU131082 JYQ131082 KIM131082 KSI131082 LCE131082 LMA131082 LVW131082 MFS131082 MPO131082 MZK131082 NJG131082 NTC131082 OCY131082 OMU131082 OWQ131082 PGM131082 PQI131082 QAE131082 QKA131082 QTW131082 RDS131082 RNO131082 RXK131082 SHG131082 SRC131082 TAY131082 TKU131082 TUQ131082 UEM131082 UOI131082 UYE131082 VIA131082 VRW131082 WBS131082 WLO131082 WVK131082 C196618 IY196618 SU196618 ACQ196618 AMM196618 AWI196618 BGE196618 BQA196618 BZW196618 CJS196618 CTO196618 DDK196618 DNG196618 DXC196618 EGY196618 EQU196618 FAQ196618 FKM196618 FUI196618 GEE196618 GOA196618 GXW196618 HHS196618 HRO196618 IBK196618 ILG196618 IVC196618 JEY196618 JOU196618 JYQ196618 KIM196618 KSI196618 LCE196618 LMA196618 LVW196618 MFS196618 MPO196618 MZK196618 NJG196618 NTC196618 OCY196618 OMU196618 OWQ196618 PGM196618 PQI196618 QAE196618 QKA196618 QTW196618 RDS196618 RNO196618 RXK196618 SHG196618 SRC196618 TAY196618 TKU196618 TUQ196618 UEM196618 UOI196618 UYE196618 VIA196618 VRW196618 WBS196618 WLO196618 WVK196618 C262154 IY262154 SU262154 ACQ262154 AMM262154 AWI262154 BGE262154 BQA262154 BZW262154 CJS262154 CTO262154 DDK262154 DNG262154 DXC262154 EGY262154 EQU262154 FAQ262154 FKM262154 FUI262154 GEE262154 GOA262154 GXW262154 HHS262154 HRO262154 IBK262154 ILG262154 IVC262154 JEY262154 JOU262154 JYQ262154 KIM262154 KSI262154 LCE262154 LMA262154 LVW262154 MFS262154 MPO262154 MZK262154 NJG262154 NTC262154 OCY262154 OMU262154 OWQ262154 PGM262154 PQI262154 QAE262154 QKA262154 QTW262154 RDS262154 RNO262154 RXK262154 SHG262154 SRC262154 TAY262154 TKU262154 TUQ262154 UEM262154 UOI262154 UYE262154 VIA262154 VRW262154 WBS262154 WLO262154 WVK262154 C327690 IY327690 SU327690 ACQ327690 AMM327690 AWI327690 BGE327690 BQA327690 BZW327690 CJS327690 CTO327690 DDK327690 DNG327690 DXC327690 EGY327690 EQU327690 FAQ327690 FKM327690 FUI327690 GEE327690 GOA327690 GXW327690 HHS327690 HRO327690 IBK327690 ILG327690 IVC327690 JEY327690 JOU327690 JYQ327690 KIM327690 KSI327690 LCE327690 LMA327690 LVW327690 MFS327690 MPO327690 MZK327690 NJG327690 NTC327690 OCY327690 OMU327690 OWQ327690 PGM327690 PQI327690 QAE327690 QKA327690 QTW327690 RDS327690 RNO327690 RXK327690 SHG327690 SRC327690 TAY327690 TKU327690 TUQ327690 UEM327690 UOI327690 UYE327690 VIA327690 VRW327690 WBS327690 WLO327690 WVK327690 C393226 IY393226 SU393226 ACQ393226 AMM393226 AWI393226 BGE393226 BQA393226 BZW393226 CJS393226 CTO393226 DDK393226 DNG393226 DXC393226 EGY393226 EQU393226 FAQ393226 FKM393226 FUI393226 GEE393226 GOA393226 GXW393226 HHS393226 HRO393226 IBK393226 ILG393226 IVC393226 JEY393226 JOU393226 JYQ393226 KIM393226 KSI393226 LCE393226 LMA393226 LVW393226 MFS393226 MPO393226 MZK393226 NJG393226 NTC393226 OCY393226 OMU393226 OWQ393226 PGM393226 PQI393226 QAE393226 QKA393226 QTW393226 RDS393226 RNO393226 RXK393226 SHG393226 SRC393226 TAY393226 TKU393226 TUQ393226 UEM393226 UOI393226 UYE393226 VIA393226 VRW393226 WBS393226 WLO393226 WVK393226 C458762 IY458762 SU458762 ACQ458762 AMM458762 AWI458762 BGE458762 BQA458762 BZW458762 CJS458762 CTO458762 DDK458762 DNG458762 DXC458762 EGY458762 EQU458762 FAQ458762 FKM458762 FUI458762 GEE458762 GOA458762 GXW458762 HHS458762 HRO458762 IBK458762 ILG458762 IVC458762 JEY458762 JOU458762 JYQ458762 KIM458762 KSI458762 LCE458762 LMA458762 LVW458762 MFS458762 MPO458762 MZK458762 NJG458762 NTC458762 OCY458762 OMU458762 OWQ458762 PGM458762 PQI458762 QAE458762 QKA458762 QTW458762 RDS458762 RNO458762 RXK458762 SHG458762 SRC458762 TAY458762 TKU458762 TUQ458762 UEM458762 UOI458762 UYE458762 VIA458762 VRW458762 WBS458762 WLO458762 WVK458762 C524298 IY524298 SU524298 ACQ524298 AMM524298 AWI524298 BGE524298 BQA524298 BZW524298 CJS524298 CTO524298 DDK524298 DNG524298 DXC524298 EGY524298 EQU524298 FAQ524298 FKM524298 FUI524298 GEE524298 GOA524298 GXW524298 HHS524298 HRO524298 IBK524298 ILG524298 IVC524298 JEY524298 JOU524298 JYQ524298 KIM524298 KSI524298 LCE524298 LMA524298 LVW524298 MFS524298 MPO524298 MZK524298 NJG524298 NTC524298 OCY524298 OMU524298 OWQ524298 PGM524298 PQI524298 QAE524298 QKA524298 QTW524298 RDS524298 RNO524298 RXK524298 SHG524298 SRC524298 TAY524298 TKU524298 TUQ524298 UEM524298 UOI524298 UYE524298 VIA524298 VRW524298 WBS524298 WLO524298 WVK524298 C589834 IY589834 SU589834 ACQ589834 AMM589834 AWI589834 BGE589834 BQA589834 BZW589834 CJS589834 CTO589834 DDK589834 DNG589834 DXC589834 EGY589834 EQU589834 FAQ589834 FKM589834 FUI589834 GEE589834 GOA589834 GXW589834 HHS589834 HRO589834 IBK589834 ILG589834 IVC589834 JEY589834 JOU589834 JYQ589834 KIM589834 KSI589834 LCE589834 LMA589834 LVW589834 MFS589834 MPO589834 MZK589834 NJG589834 NTC589834 OCY589834 OMU589834 OWQ589834 PGM589834 PQI589834 QAE589834 QKA589834 QTW589834 RDS589834 RNO589834 RXK589834 SHG589834 SRC589834 TAY589834 TKU589834 TUQ589834 UEM589834 UOI589834 UYE589834 VIA589834 VRW589834 WBS589834 WLO589834 WVK589834 C655370 IY655370 SU655370 ACQ655370 AMM655370 AWI655370 BGE655370 BQA655370 BZW655370 CJS655370 CTO655370 DDK655370 DNG655370 DXC655370 EGY655370 EQU655370 FAQ655370 FKM655370 FUI655370 GEE655370 GOA655370 GXW655370 HHS655370 HRO655370 IBK655370 ILG655370 IVC655370 JEY655370 JOU655370 JYQ655370 KIM655370 KSI655370 LCE655370 LMA655370 LVW655370 MFS655370 MPO655370 MZK655370 NJG655370 NTC655370 OCY655370 OMU655370 OWQ655370 PGM655370 PQI655370 QAE655370 QKA655370 QTW655370 RDS655370 RNO655370 RXK655370 SHG655370 SRC655370 TAY655370 TKU655370 TUQ655370 UEM655370 UOI655370 UYE655370 VIA655370 VRW655370 WBS655370 WLO655370 WVK655370 C720906 IY720906 SU720906 ACQ720906 AMM720906 AWI720906 BGE720906 BQA720906 BZW720906 CJS720906 CTO720906 DDK720906 DNG720906 DXC720906 EGY720906 EQU720906 FAQ720906 FKM720906 FUI720906 GEE720906 GOA720906 GXW720906 HHS720906 HRO720906 IBK720906 ILG720906 IVC720906 JEY720906 JOU720906 JYQ720906 KIM720906 KSI720906 LCE720906 LMA720906 LVW720906 MFS720906 MPO720906 MZK720906 NJG720906 NTC720906 OCY720906 OMU720906 OWQ720906 PGM720906 PQI720906 QAE720906 QKA720906 QTW720906 RDS720906 RNO720906 RXK720906 SHG720906 SRC720906 TAY720906 TKU720906 TUQ720906 UEM720906 UOI720906 UYE720906 VIA720906 VRW720906 WBS720906 WLO720906 WVK720906 C786442 IY786442 SU786442 ACQ786442 AMM786442 AWI786442 BGE786442 BQA786442 BZW786442 CJS786442 CTO786442 DDK786442 DNG786442 DXC786442 EGY786442 EQU786442 FAQ786442 FKM786442 FUI786442 GEE786442 GOA786442 GXW786442 HHS786442 HRO786442 IBK786442 ILG786442 IVC786442 JEY786442 JOU786442 JYQ786442 KIM786442 KSI786442 LCE786442 LMA786442 LVW786442 MFS786442 MPO786442 MZK786442 NJG786442 NTC786442 OCY786442 OMU786442 OWQ786442 PGM786442 PQI786442 QAE786442 QKA786442 QTW786442 RDS786442 RNO786442 RXK786442 SHG786442 SRC786442 TAY786442 TKU786442 TUQ786442 UEM786442 UOI786442 UYE786442 VIA786442 VRW786442 WBS786442 WLO786442 WVK786442 C851978 IY851978 SU851978 ACQ851978 AMM851978 AWI851978 BGE851978 BQA851978 BZW851978 CJS851978 CTO851978 DDK851978 DNG851978 DXC851978 EGY851978 EQU851978 FAQ851978 FKM851978 FUI851978 GEE851978 GOA851978 GXW851978 HHS851978 HRO851978 IBK851978 ILG851978 IVC851978 JEY851978 JOU851978 JYQ851978 KIM851978 KSI851978 LCE851978 LMA851978 LVW851978 MFS851978 MPO851978 MZK851978 NJG851978 NTC851978 OCY851978 OMU851978 OWQ851978 PGM851978 PQI851978 QAE851978 QKA851978 QTW851978 RDS851978 RNO851978 RXK851978 SHG851978 SRC851978 TAY851978 TKU851978 TUQ851978 UEM851978 UOI851978 UYE851978 VIA851978 VRW851978 WBS851978 WLO851978 WVK851978 C917514 IY917514 SU917514 ACQ917514 AMM917514 AWI917514 BGE917514 BQA917514 BZW917514 CJS917514 CTO917514 DDK917514 DNG917514 DXC917514 EGY917514 EQU917514 FAQ917514 FKM917514 FUI917514 GEE917514 GOA917514 GXW917514 HHS917514 HRO917514 IBK917514 ILG917514 IVC917514 JEY917514 JOU917514 JYQ917514 KIM917514 KSI917514 LCE917514 LMA917514 LVW917514 MFS917514 MPO917514 MZK917514 NJG917514 NTC917514 OCY917514 OMU917514 OWQ917514 PGM917514 PQI917514 QAE917514 QKA917514 QTW917514 RDS917514 RNO917514 RXK917514 SHG917514 SRC917514 TAY917514 TKU917514 TUQ917514 UEM917514 UOI917514 UYE917514 VIA917514 VRW917514 WBS917514 WLO917514 WVK917514 C983050 IY983050 SU983050 ACQ983050 AMM983050 AWI983050 BGE983050 BQA983050 BZW983050 CJS983050 CTO983050 DDK983050 DNG983050 DXC983050 EGY983050 EQU983050 FAQ983050 FKM983050 FUI983050 GEE983050 GOA983050 GXW983050 HHS983050 HRO983050 IBK983050 ILG983050 IVC983050 JEY983050 JOU983050 JYQ983050 KIM983050 KSI983050 LCE983050 LMA983050 LVW983050 MFS983050 MPO983050 MZK983050 NJG983050 NTC983050 OCY983050 OMU983050 OWQ983050 PGM983050 PQI983050 QAE983050 QKA983050 QTW983050 RDS983050 RNO983050 RXK983050 SHG983050 SRC983050 TAY983050 TKU983050 TUQ983050 UEM983050 UOI983050 UYE983050 VIA983050 VRW983050 WBS983050 WLO983050 WVK983050 C25:D25 IY25:IZ25 SU25:SV25 ACQ25:ACR25 AMM25:AMN25 AWI25:AWJ25 BGE25:BGF25 BQA25:BQB25 BZW25:BZX25 CJS25:CJT25 CTO25:CTP25 DDK25:DDL25 DNG25:DNH25 DXC25:DXD25 EGY25:EGZ25 EQU25:EQV25 FAQ25:FAR25 FKM25:FKN25 FUI25:FUJ25 GEE25:GEF25 GOA25:GOB25 GXW25:GXX25 HHS25:HHT25 HRO25:HRP25 IBK25:IBL25 ILG25:ILH25 IVC25:IVD25 JEY25:JEZ25 JOU25:JOV25 JYQ25:JYR25 KIM25:KIN25 KSI25:KSJ25 LCE25:LCF25 LMA25:LMB25 LVW25:LVX25 MFS25:MFT25 MPO25:MPP25 MZK25:MZL25 NJG25:NJH25 NTC25:NTD25 OCY25:OCZ25 OMU25:OMV25 OWQ25:OWR25 PGM25:PGN25 PQI25:PQJ25 QAE25:QAF25 QKA25:QKB25 QTW25:QTX25 RDS25:RDT25 RNO25:RNP25 RXK25:RXL25 SHG25:SHH25 SRC25:SRD25 TAY25:TAZ25 TKU25:TKV25 TUQ25:TUR25 UEM25:UEN25 UOI25:UOJ25 UYE25:UYF25 VIA25:VIB25 VRW25:VRX25 WBS25:WBT25 WLO25:WLP25 WVK25:WVL25 C65561:D65561 IY65561:IZ65561 SU65561:SV65561 ACQ65561:ACR65561 AMM65561:AMN65561 AWI65561:AWJ65561 BGE65561:BGF65561 BQA65561:BQB65561 BZW65561:BZX65561 CJS65561:CJT65561 CTO65561:CTP65561 DDK65561:DDL65561 DNG65561:DNH65561 DXC65561:DXD65561 EGY65561:EGZ65561 EQU65561:EQV65561 FAQ65561:FAR65561 FKM65561:FKN65561 FUI65561:FUJ65561 GEE65561:GEF65561 GOA65561:GOB65561 GXW65561:GXX65561 HHS65561:HHT65561 HRO65561:HRP65561 IBK65561:IBL65561 ILG65561:ILH65561 IVC65561:IVD65561 JEY65561:JEZ65561 JOU65561:JOV65561 JYQ65561:JYR65561 KIM65561:KIN65561 KSI65561:KSJ65561 LCE65561:LCF65561 LMA65561:LMB65561 LVW65561:LVX65561 MFS65561:MFT65561 MPO65561:MPP65561 MZK65561:MZL65561 NJG65561:NJH65561 NTC65561:NTD65561 OCY65561:OCZ65561 OMU65561:OMV65561 OWQ65561:OWR65561 PGM65561:PGN65561 PQI65561:PQJ65561 QAE65561:QAF65561 QKA65561:QKB65561 QTW65561:QTX65561 RDS65561:RDT65561 RNO65561:RNP65561 RXK65561:RXL65561 SHG65561:SHH65561 SRC65561:SRD65561 TAY65561:TAZ65561 TKU65561:TKV65561 TUQ65561:TUR65561 UEM65561:UEN65561 UOI65561:UOJ65561 UYE65561:UYF65561 VIA65561:VIB65561 VRW65561:VRX65561 WBS65561:WBT65561 WLO65561:WLP65561 WVK65561:WVL65561 C131097:D131097 IY131097:IZ131097 SU131097:SV131097 ACQ131097:ACR131097 AMM131097:AMN131097 AWI131097:AWJ131097 BGE131097:BGF131097 BQA131097:BQB131097 BZW131097:BZX131097 CJS131097:CJT131097 CTO131097:CTP131097 DDK131097:DDL131097 DNG131097:DNH131097 DXC131097:DXD131097 EGY131097:EGZ131097 EQU131097:EQV131097 FAQ131097:FAR131097 FKM131097:FKN131097 FUI131097:FUJ131097 GEE131097:GEF131097 GOA131097:GOB131097 GXW131097:GXX131097 HHS131097:HHT131097 HRO131097:HRP131097 IBK131097:IBL131097 ILG131097:ILH131097 IVC131097:IVD131097 JEY131097:JEZ131097 JOU131097:JOV131097 JYQ131097:JYR131097 KIM131097:KIN131097 KSI131097:KSJ131097 LCE131097:LCF131097 LMA131097:LMB131097 LVW131097:LVX131097 MFS131097:MFT131097 MPO131097:MPP131097 MZK131097:MZL131097 NJG131097:NJH131097 NTC131097:NTD131097 OCY131097:OCZ131097 OMU131097:OMV131097 OWQ131097:OWR131097 PGM131097:PGN131097 PQI131097:PQJ131097 QAE131097:QAF131097 QKA131097:QKB131097 QTW131097:QTX131097 RDS131097:RDT131097 RNO131097:RNP131097 RXK131097:RXL131097 SHG131097:SHH131097 SRC131097:SRD131097 TAY131097:TAZ131097 TKU131097:TKV131097 TUQ131097:TUR131097 UEM131097:UEN131097 UOI131097:UOJ131097 UYE131097:UYF131097 VIA131097:VIB131097 VRW131097:VRX131097 WBS131097:WBT131097 WLO131097:WLP131097 WVK131097:WVL131097 C196633:D196633 IY196633:IZ196633 SU196633:SV196633 ACQ196633:ACR196633 AMM196633:AMN196633 AWI196633:AWJ196633 BGE196633:BGF196633 BQA196633:BQB196633 BZW196633:BZX196633 CJS196633:CJT196633 CTO196633:CTP196633 DDK196633:DDL196633 DNG196633:DNH196633 DXC196633:DXD196633 EGY196633:EGZ196633 EQU196633:EQV196633 FAQ196633:FAR196633 FKM196633:FKN196633 FUI196633:FUJ196633 GEE196633:GEF196633 GOA196633:GOB196633 GXW196633:GXX196633 HHS196633:HHT196633 HRO196633:HRP196633 IBK196633:IBL196633 ILG196633:ILH196633 IVC196633:IVD196633 JEY196633:JEZ196633 JOU196633:JOV196633 JYQ196633:JYR196633 KIM196633:KIN196633 KSI196633:KSJ196633 LCE196633:LCF196633 LMA196633:LMB196633 LVW196633:LVX196633 MFS196633:MFT196633 MPO196633:MPP196633 MZK196633:MZL196633 NJG196633:NJH196633 NTC196633:NTD196633 OCY196633:OCZ196633 OMU196633:OMV196633 OWQ196633:OWR196633 PGM196633:PGN196633 PQI196633:PQJ196633 QAE196633:QAF196633 QKA196633:QKB196633 QTW196633:QTX196633 RDS196633:RDT196633 RNO196633:RNP196633 RXK196633:RXL196633 SHG196633:SHH196633 SRC196633:SRD196633 TAY196633:TAZ196633 TKU196633:TKV196633 TUQ196633:TUR196633 UEM196633:UEN196633 UOI196633:UOJ196633 UYE196633:UYF196633 VIA196633:VIB196633 VRW196633:VRX196633 WBS196633:WBT196633 WLO196633:WLP196633 WVK196633:WVL196633 C262169:D262169 IY262169:IZ262169 SU262169:SV262169 ACQ262169:ACR262169 AMM262169:AMN262169 AWI262169:AWJ262169 BGE262169:BGF262169 BQA262169:BQB262169 BZW262169:BZX262169 CJS262169:CJT262169 CTO262169:CTP262169 DDK262169:DDL262169 DNG262169:DNH262169 DXC262169:DXD262169 EGY262169:EGZ262169 EQU262169:EQV262169 FAQ262169:FAR262169 FKM262169:FKN262169 FUI262169:FUJ262169 GEE262169:GEF262169 GOA262169:GOB262169 GXW262169:GXX262169 HHS262169:HHT262169 HRO262169:HRP262169 IBK262169:IBL262169 ILG262169:ILH262169 IVC262169:IVD262169 JEY262169:JEZ262169 JOU262169:JOV262169 JYQ262169:JYR262169 KIM262169:KIN262169 KSI262169:KSJ262169 LCE262169:LCF262169 LMA262169:LMB262169 LVW262169:LVX262169 MFS262169:MFT262169 MPO262169:MPP262169 MZK262169:MZL262169 NJG262169:NJH262169 NTC262169:NTD262169 OCY262169:OCZ262169 OMU262169:OMV262169 OWQ262169:OWR262169 PGM262169:PGN262169 PQI262169:PQJ262169 QAE262169:QAF262169 QKA262169:QKB262169 QTW262169:QTX262169 RDS262169:RDT262169 RNO262169:RNP262169 RXK262169:RXL262169 SHG262169:SHH262169 SRC262169:SRD262169 TAY262169:TAZ262169 TKU262169:TKV262169 TUQ262169:TUR262169 UEM262169:UEN262169 UOI262169:UOJ262169 UYE262169:UYF262169 VIA262169:VIB262169 VRW262169:VRX262169 WBS262169:WBT262169 WLO262169:WLP262169 WVK262169:WVL262169 C327705:D327705 IY327705:IZ327705 SU327705:SV327705 ACQ327705:ACR327705 AMM327705:AMN327705 AWI327705:AWJ327705 BGE327705:BGF327705 BQA327705:BQB327705 BZW327705:BZX327705 CJS327705:CJT327705 CTO327705:CTP327705 DDK327705:DDL327705 DNG327705:DNH327705 DXC327705:DXD327705 EGY327705:EGZ327705 EQU327705:EQV327705 FAQ327705:FAR327705 FKM327705:FKN327705 FUI327705:FUJ327705 GEE327705:GEF327705 GOA327705:GOB327705 GXW327705:GXX327705 HHS327705:HHT327705 HRO327705:HRP327705 IBK327705:IBL327705 ILG327705:ILH327705 IVC327705:IVD327705 JEY327705:JEZ327705 JOU327705:JOV327705 JYQ327705:JYR327705 KIM327705:KIN327705 KSI327705:KSJ327705 LCE327705:LCF327705 LMA327705:LMB327705 LVW327705:LVX327705 MFS327705:MFT327705 MPO327705:MPP327705 MZK327705:MZL327705 NJG327705:NJH327705 NTC327705:NTD327705 OCY327705:OCZ327705 OMU327705:OMV327705 OWQ327705:OWR327705 PGM327705:PGN327705 PQI327705:PQJ327705 QAE327705:QAF327705 QKA327705:QKB327705 QTW327705:QTX327705 RDS327705:RDT327705 RNO327705:RNP327705 RXK327705:RXL327705 SHG327705:SHH327705 SRC327705:SRD327705 TAY327705:TAZ327705 TKU327705:TKV327705 TUQ327705:TUR327705 UEM327705:UEN327705 UOI327705:UOJ327705 UYE327705:UYF327705 VIA327705:VIB327705 VRW327705:VRX327705 WBS327705:WBT327705 WLO327705:WLP327705 WVK327705:WVL327705 C393241:D393241 IY393241:IZ393241 SU393241:SV393241 ACQ393241:ACR393241 AMM393241:AMN393241 AWI393241:AWJ393241 BGE393241:BGF393241 BQA393241:BQB393241 BZW393241:BZX393241 CJS393241:CJT393241 CTO393241:CTP393241 DDK393241:DDL393241 DNG393241:DNH393241 DXC393241:DXD393241 EGY393241:EGZ393241 EQU393241:EQV393241 FAQ393241:FAR393241 FKM393241:FKN393241 FUI393241:FUJ393241 GEE393241:GEF393241 GOA393241:GOB393241 GXW393241:GXX393241 HHS393241:HHT393241 HRO393241:HRP393241 IBK393241:IBL393241 ILG393241:ILH393241 IVC393241:IVD393241 JEY393241:JEZ393241 JOU393241:JOV393241 JYQ393241:JYR393241 KIM393241:KIN393241 KSI393241:KSJ393241 LCE393241:LCF393241 LMA393241:LMB393241 LVW393241:LVX393241 MFS393241:MFT393241 MPO393241:MPP393241 MZK393241:MZL393241 NJG393241:NJH393241 NTC393241:NTD393241 OCY393241:OCZ393241 OMU393241:OMV393241 OWQ393241:OWR393241 PGM393241:PGN393241 PQI393241:PQJ393241 QAE393241:QAF393241 QKA393241:QKB393241 QTW393241:QTX393241 RDS393241:RDT393241 RNO393241:RNP393241 RXK393241:RXL393241 SHG393241:SHH393241 SRC393241:SRD393241 TAY393241:TAZ393241 TKU393241:TKV393241 TUQ393241:TUR393241 UEM393241:UEN393241 UOI393241:UOJ393241 UYE393241:UYF393241 VIA393241:VIB393241 VRW393241:VRX393241 WBS393241:WBT393241 WLO393241:WLP393241 WVK393241:WVL393241 C458777:D458777 IY458777:IZ458777 SU458777:SV458777 ACQ458777:ACR458777 AMM458777:AMN458777 AWI458777:AWJ458777 BGE458777:BGF458777 BQA458777:BQB458777 BZW458777:BZX458777 CJS458777:CJT458777 CTO458777:CTP458777 DDK458777:DDL458777 DNG458777:DNH458777 DXC458777:DXD458777 EGY458777:EGZ458777 EQU458777:EQV458777 FAQ458777:FAR458777 FKM458777:FKN458777 FUI458777:FUJ458777 GEE458777:GEF458777 GOA458777:GOB458777 GXW458777:GXX458777 HHS458777:HHT458777 HRO458777:HRP458777 IBK458777:IBL458777 ILG458777:ILH458777 IVC458777:IVD458777 JEY458777:JEZ458777 JOU458777:JOV458777 JYQ458777:JYR458777 KIM458777:KIN458777 KSI458777:KSJ458777 LCE458777:LCF458777 LMA458777:LMB458777 LVW458777:LVX458777 MFS458777:MFT458777 MPO458777:MPP458777 MZK458777:MZL458777 NJG458777:NJH458777 NTC458777:NTD458777 OCY458777:OCZ458777 OMU458777:OMV458777 OWQ458777:OWR458777 PGM458777:PGN458777 PQI458777:PQJ458777 QAE458777:QAF458777 QKA458777:QKB458777 QTW458777:QTX458777 RDS458777:RDT458777 RNO458777:RNP458777 RXK458777:RXL458777 SHG458777:SHH458777 SRC458777:SRD458777 TAY458777:TAZ458777 TKU458777:TKV458777 TUQ458777:TUR458777 UEM458777:UEN458777 UOI458777:UOJ458777 UYE458777:UYF458777 VIA458777:VIB458777 VRW458777:VRX458777 WBS458777:WBT458777 WLO458777:WLP458777 WVK458777:WVL458777 C524313:D524313 IY524313:IZ524313 SU524313:SV524313 ACQ524313:ACR524313 AMM524313:AMN524313 AWI524313:AWJ524313 BGE524313:BGF524313 BQA524313:BQB524313 BZW524313:BZX524313 CJS524313:CJT524313 CTO524313:CTP524313 DDK524313:DDL524313 DNG524313:DNH524313 DXC524313:DXD524313 EGY524313:EGZ524313 EQU524313:EQV524313 FAQ524313:FAR524313 FKM524313:FKN524313 FUI524313:FUJ524313 GEE524313:GEF524313 GOA524313:GOB524313 GXW524313:GXX524313 HHS524313:HHT524313 HRO524313:HRP524313 IBK524313:IBL524313 ILG524313:ILH524313 IVC524313:IVD524313 JEY524313:JEZ524313 JOU524313:JOV524313 JYQ524313:JYR524313 KIM524313:KIN524313 KSI524313:KSJ524313 LCE524313:LCF524313 LMA524313:LMB524313 LVW524313:LVX524313 MFS524313:MFT524313 MPO524313:MPP524313 MZK524313:MZL524313 NJG524313:NJH524313 NTC524313:NTD524313 OCY524313:OCZ524313 OMU524313:OMV524313 OWQ524313:OWR524313 PGM524313:PGN524313 PQI524313:PQJ524313 QAE524313:QAF524313 QKA524313:QKB524313 QTW524313:QTX524313 RDS524313:RDT524313 RNO524313:RNP524313 RXK524313:RXL524313 SHG524313:SHH524313 SRC524313:SRD524313 TAY524313:TAZ524313 TKU524313:TKV524313 TUQ524313:TUR524313 UEM524313:UEN524313 UOI524313:UOJ524313 UYE524313:UYF524313 VIA524313:VIB524313 VRW524313:VRX524313 WBS524313:WBT524313 WLO524313:WLP524313 WVK524313:WVL524313 C589849:D589849 IY589849:IZ589849 SU589849:SV589849 ACQ589849:ACR589849 AMM589849:AMN589849 AWI589849:AWJ589849 BGE589849:BGF589849 BQA589849:BQB589849 BZW589849:BZX589849 CJS589849:CJT589849 CTO589849:CTP589849 DDK589849:DDL589849 DNG589849:DNH589849 DXC589849:DXD589849 EGY589849:EGZ589849 EQU589849:EQV589849 FAQ589849:FAR589849 FKM589849:FKN589849 FUI589849:FUJ589849 GEE589849:GEF589849 GOA589849:GOB589849 GXW589849:GXX589849 HHS589849:HHT589849 HRO589849:HRP589849 IBK589849:IBL589849 ILG589849:ILH589849 IVC589849:IVD589849 JEY589849:JEZ589849 JOU589849:JOV589849 JYQ589849:JYR589849 KIM589849:KIN589849 KSI589849:KSJ589849 LCE589849:LCF589849 LMA589849:LMB589849 LVW589849:LVX589849 MFS589849:MFT589849 MPO589849:MPP589849 MZK589849:MZL589849 NJG589849:NJH589849 NTC589849:NTD589849 OCY589849:OCZ589849 OMU589849:OMV589849 OWQ589849:OWR589849 PGM589849:PGN589849 PQI589849:PQJ589849 QAE589849:QAF589849 QKA589849:QKB589849 QTW589849:QTX589849 RDS589849:RDT589849 RNO589849:RNP589849 RXK589849:RXL589849 SHG589849:SHH589849 SRC589849:SRD589849 TAY589849:TAZ589849 TKU589849:TKV589849 TUQ589849:TUR589849 UEM589849:UEN589849 UOI589849:UOJ589849 UYE589849:UYF589849 VIA589849:VIB589849 VRW589849:VRX589849 WBS589849:WBT589849 WLO589849:WLP589849 WVK589849:WVL589849 C655385:D655385 IY655385:IZ655385 SU655385:SV655385 ACQ655385:ACR655385 AMM655385:AMN655385 AWI655385:AWJ655385 BGE655385:BGF655385 BQA655385:BQB655385 BZW655385:BZX655385 CJS655385:CJT655385 CTO655385:CTP655385 DDK655385:DDL655385 DNG655385:DNH655385 DXC655385:DXD655385 EGY655385:EGZ655385 EQU655385:EQV655385 FAQ655385:FAR655385 FKM655385:FKN655385 FUI655385:FUJ655385 GEE655385:GEF655385 GOA655385:GOB655385 GXW655385:GXX655385 HHS655385:HHT655385 HRO655385:HRP655385 IBK655385:IBL655385 ILG655385:ILH655385 IVC655385:IVD655385 JEY655385:JEZ655385 JOU655385:JOV655385 JYQ655385:JYR655385 KIM655385:KIN655385 KSI655385:KSJ655385 LCE655385:LCF655385 LMA655385:LMB655385 LVW655385:LVX655385 MFS655385:MFT655385 MPO655385:MPP655385 MZK655385:MZL655385 NJG655385:NJH655385 NTC655385:NTD655385 OCY655385:OCZ655385 OMU655385:OMV655385 OWQ655385:OWR655385 PGM655385:PGN655385 PQI655385:PQJ655385 QAE655385:QAF655385 QKA655385:QKB655385 QTW655385:QTX655385 RDS655385:RDT655385 RNO655385:RNP655385 RXK655385:RXL655385 SHG655385:SHH655385 SRC655385:SRD655385 TAY655385:TAZ655385 TKU655385:TKV655385 TUQ655385:TUR655385 UEM655385:UEN655385 UOI655385:UOJ655385 UYE655385:UYF655385 VIA655385:VIB655385 VRW655385:VRX655385 WBS655385:WBT655385 WLO655385:WLP655385 WVK655385:WVL655385 C720921:D720921 IY720921:IZ720921 SU720921:SV720921 ACQ720921:ACR720921 AMM720921:AMN720921 AWI720921:AWJ720921 BGE720921:BGF720921 BQA720921:BQB720921 BZW720921:BZX720921 CJS720921:CJT720921 CTO720921:CTP720921 DDK720921:DDL720921 DNG720921:DNH720921 DXC720921:DXD720921 EGY720921:EGZ720921 EQU720921:EQV720921 FAQ720921:FAR720921 FKM720921:FKN720921 FUI720921:FUJ720921 GEE720921:GEF720921 GOA720921:GOB720921 GXW720921:GXX720921 HHS720921:HHT720921 HRO720921:HRP720921 IBK720921:IBL720921 ILG720921:ILH720921 IVC720921:IVD720921 JEY720921:JEZ720921 JOU720921:JOV720921 JYQ720921:JYR720921 KIM720921:KIN720921 KSI720921:KSJ720921 LCE720921:LCF720921 LMA720921:LMB720921 LVW720921:LVX720921 MFS720921:MFT720921 MPO720921:MPP720921 MZK720921:MZL720921 NJG720921:NJH720921 NTC720921:NTD720921 OCY720921:OCZ720921 OMU720921:OMV720921 OWQ720921:OWR720921 PGM720921:PGN720921 PQI720921:PQJ720921 QAE720921:QAF720921 QKA720921:QKB720921 QTW720921:QTX720921 RDS720921:RDT720921 RNO720921:RNP720921 RXK720921:RXL720921 SHG720921:SHH720921 SRC720921:SRD720921 TAY720921:TAZ720921 TKU720921:TKV720921 TUQ720921:TUR720921 UEM720921:UEN720921 UOI720921:UOJ720921 UYE720921:UYF720921 VIA720921:VIB720921 VRW720921:VRX720921 WBS720921:WBT720921 WLO720921:WLP720921 WVK720921:WVL720921 C786457:D786457 IY786457:IZ786457 SU786457:SV786457 ACQ786457:ACR786457 AMM786457:AMN786457 AWI786457:AWJ786457 BGE786457:BGF786457 BQA786457:BQB786457 BZW786457:BZX786457 CJS786457:CJT786457 CTO786457:CTP786457 DDK786457:DDL786457 DNG786457:DNH786457 DXC786457:DXD786457 EGY786457:EGZ786457 EQU786457:EQV786457 FAQ786457:FAR786457 FKM786457:FKN786457 FUI786457:FUJ786457 GEE786457:GEF786457 GOA786457:GOB786457 GXW786457:GXX786457 HHS786457:HHT786457 HRO786457:HRP786457 IBK786457:IBL786457 ILG786457:ILH786457 IVC786457:IVD786457 JEY786457:JEZ786457 JOU786457:JOV786457 JYQ786457:JYR786457 KIM786457:KIN786457 KSI786457:KSJ786457 LCE786457:LCF786457 LMA786457:LMB786457 LVW786457:LVX786457 MFS786457:MFT786457 MPO786457:MPP786457 MZK786457:MZL786457 NJG786457:NJH786457 NTC786457:NTD786457 OCY786457:OCZ786457 OMU786457:OMV786457 OWQ786457:OWR786457 PGM786457:PGN786457 PQI786457:PQJ786457 QAE786457:QAF786457 QKA786457:QKB786457 QTW786457:QTX786457 RDS786457:RDT786457 RNO786457:RNP786457 RXK786457:RXL786457 SHG786457:SHH786457 SRC786457:SRD786457 TAY786457:TAZ786457 TKU786457:TKV786457 TUQ786457:TUR786457 UEM786457:UEN786457 UOI786457:UOJ786457 UYE786457:UYF786457 VIA786457:VIB786457 VRW786457:VRX786457 WBS786457:WBT786457 WLO786457:WLP786457 WVK786457:WVL786457 C851993:D851993 IY851993:IZ851993 SU851993:SV851993 ACQ851993:ACR851993 AMM851993:AMN851993 AWI851993:AWJ851993 BGE851993:BGF851993 BQA851993:BQB851993 BZW851993:BZX851993 CJS851993:CJT851993 CTO851993:CTP851993 DDK851993:DDL851993 DNG851993:DNH851993 DXC851993:DXD851993 EGY851993:EGZ851993 EQU851993:EQV851993 FAQ851993:FAR851993 FKM851993:FKN851993 FUI851993:FUJ851993 GEE851993:GEF851993 GOA851993:GOB851993 GXW851993:GXX851993 HHS851993:HHT851993 HRO851993:HRP851993 IBK851993:IBL851993 ILG851993:ILH851993 IVC851993:IVD851993 JEY851993:JEZ851993 JOU851993:JOV851993 JYQ851993:JYR851993 KIM851993:KIN851993 KSI851993:KSJ851993 LCE851993:LCF851993 LMA851993:LMB851993 LVW851993:LVX851993 MFS851993:MFT851993 MPO851993:MPP851993 MZK851993:MZL851993 NJG851993:NJH851993 NTC851993:NTD851993 OCY851993:OCZ851993 OMU851993:OMV851993 OWQ851993:OWR851993 PGM851993:PGN851993 PQI851993:PQJ851993 QAE851993:QAF851993 QKA851993:QKB851993 QTW851993:QTX851993 RDS851993:RDT851993 RNO851993:RNP851993 RXK851993:RXL851993 SHG851993:SHH851993 SRC851993:SRD851993 TAY851993:TAZ851993 TKU851993:TKV851993 TUQ851993:TUR851993 UEM851993:UEN851993 UOI851993:UOJ851993 UYE851993:UYF851993 VIA851993:VIB851993 VRW851993:VRX851993 WBS851993:WBT851993 WLO851993:WLP851993 WVK851993:WVL851993 C917529:D917529 IY917529:IZ917529 SU917529:SV917529 ACQ917529:ACR917529 AMM917529:AMN917529 AWI917529:AWJ917529 BGE917529:BGF917529 BQA917529:BQB917529 BZW917529:BZX917529 CJS917529:CJT917529 CTO917529:CTP917529 DDK917529:DDL917529 DNG917529:DNH917529 DXC917529:DXD917529 EGY917529:EGZ917529 EQU917529:EQV917529 FAQ917529:FAR917529 FKM917529:FKN917529 FUI917529:FUJ917529 GEE917529:GEF917529 GOA917529:GOB917529 GXW917529:GXX917529 HHS917529:HHT917529 HRO917529:HRP917529 IBK917529:IBL917529 ILG917529:ILH917529 IVC917529:IVD917529 JEY917529:JEZ917529 JOU917529:JOV917529 JYQ917529:JYR917529 KIM917529:KIN917529 KSI917529:KSJ917529 LCE917529:LCF917529 LMA917529:LMB917529 LVW917529:LVX917529 MFS917529:MFT917529 MPO917529:MPP917529 MZK917529:MZL917529 NJG917529:NJH917529 NTC917529:NTD917529 OCY917529:OCZ917529 OMU917529:OMV917529 OWQ917529:OWR917529 PGM917529:PGN917529 PQI917529:PQJ917529 QAE917529:QAF917529 QKA917529:QKB917529 QTW917529:QTX917529 RDS917529:RDT917529 RNO917529:RNP917529 RXK917529:RXL917529 SHG917529:SHH917529 SRC917529:SRD917529 TAY917529:TAZ917529 TKU917529:TKV917529 TUQ917529:TUR917529 UEM917529:UEN917529 UOI917529:UOJ917529 UYE917529:UYF917529 VIA917529:VIB917529 VRW917529:VRX917529 WBS917529:WBT917529 WLO917529:WLP917529 WVK917529:WVL917529 C983065:D983065 IY983065:IZ983065 SU983065:SV983065 ACQ983065:ACR983065 AMM983065:AMN983065 AWI983065:AWJ983065 BGE983065:BGF983065 BQA983065:BQB983065 BZW983065:BZX983065 CJS983065:CJT983065 CTO983065:CTP983065 DDK983065:DDL983065 DNG983065:DNH983065 DXC983065:DXD983065 EGY983065:EGZ983065 EQU983065:EQV983065 FAQ983065:FAR983065 FKM983065:FKN983065 FUI983065:FUJ983065 GEE983065:GEF983065 GOA983065:GOB983065 GXW983065:GXX983065 HHS983065:HHT983065 HRO983065:HRP983065 IBK983065:IBL983065 ILG983065:ILH983065 IVC983065:IVD983065 JEY983065:JEZ983065 JOU983065:JOV983065 JYQ983065:JYR983065 KIM983065:KIN983065 KSI983065:KSJ983065 LCE983065:LCF983065 LMA983065:LMB983065 LVW983065:LVX983065 MFS983065:MFT983065 MPO983065:MPP983065 MZK983065:MZL983065 NJG983065:NJH983065 NTC983065:NTD983065 OCY983065:OCZ983065 OMU983065:OMV983065 OWQ983065:OWR983065 PGM983065:PGN983065 PQI983065:PQJ983065 QAE983065:QAF983065 QKA983065:QKB983065 QTW983065:QTX983065 RDS983065:RDT983065 RNO983065:RNP983065 RXK983065:RXL983065 SHG983065:SHH983065 SRC983065:SRD983065 TAY983065:TAZ983065 TKU983065:TKV983065 TUQ983065:TUR983065 UEM983065:UEN983065 UOI983065:UOJ983065 UYE983065:UYF983065 VIA983065:VIB983065 VRW983065:VRX983065 WBS983065:WBT983065 WLO983065:WLP983065 WVK983065:WVL983065"/>
    <dataValidation allowBlank="1" showInputMessage="1" showErrorMessage="1" promptTitle="OHJE" prompt="Kirjaa tähän budjetoidut henkilöstökustannukset henkilötasolla." sqref="B10 IX10 ST10 ACP10 AML10 AWH10 BGD10 BPZ10 BZV10 CJR10 CTN10 DDJ10 DNF10 DXB10 EGX10 EQT10 FAP10 FKL10 FUH10 GED10 GNZ10 GXV10 HHR10 HRN10 IBJ10 ILF10 IVB10 JEX10 JOT10 JYP10 KIL10 KSH10 LCD10 LLZ10 LVV10 MFR10 MPN10 MZJ10 NJF10 NTB10 OCX10 OMT10 OWP10 PGL10 PQH10 QAD10 QJZ10 QTV10 RDR10 RNN10 RXJ10 SHF10 SRB10 TAX10 TKT10 TUP10 UEL10 UOH10 UYD10 VHZ10 VRV10 WBR10 WLN10 WVJ10 B65546 IX65546 ST65546 ACP65546 AML65546 AWH65546 BGD65546 BPZ65546 BZV65546 CJR65546 CTN65546 DDJ65546 DNF65546 DXB65546 EGX65546 EQT65546 FAP65546 FKL65546 FUH65546 GED65546 GNZ65546 GXV65546 HHR65546 HRN65546 IBJ65546 ILF65546 IVB65546 JEX65546 JOT65546 JYP65546 KIL65546 KSH65546 LCD65546 LLZ65546 LVV65546 MFR65546 MPN65546 MZJ65546 NJF65546 NTB65546 OCX65546 OMT65546 OWP65546 PGL65546 PQH65546 QAD65546 QJZ65546 QTV65546 RDR65546 RNN65546 RXJ65546 SHF65546 SRB65546 TAX65546 TKT65546 TUP65546 UEL65546 UOH65546 UYD65546 VHZ65546 VRV65546 WBR65546 WLN65546 WVJ65546 B131082 IX131082 ST131082 ACP131082 AML131082 AWH131082 BGD131082 BPZ131082 BZV131082 CJR131082 CTN131082 DDJ131082 DNF131082 DXB131082 EGX131082 EQT131082 FAP131082 FKL131082 FUH131082 GED131082 GNZ131082 GXV131082 HHR131082 HRN131082 IBJ131082 ILF131082 IVB131082 JEX131082 JOT131082 JYP131082 KIL131082 KSH131082 LCD131082 LLZ131082 LVV131082 MFR131082 MPN131082 MZJ131082 NJF131082 NTB131082 OCX131082 OMT131082 OWP131082 PGL131082 PQH131082 QAD131082 QJZ131082 QTV131082 RDR131082 RNN131082 RXJ131082 SHF131082 SRB131082 TAX131082 TKT131082 TUP131082 UEL131082 UOH131082 UYD131082 VHZ131082 VRV131082 WBR131082 WLN131082 WVJ131082 B196618 IX196618 ST196618 ACP196618 AML196618 AWH196618 BGD196618 BPZ196618 BZV196618 CJR196618 CTN196618 DDJ196618 DNF196618 DXB196618 EGX196618 EQT196618 FAP196618 FKL196618 FUH196618 GED196618 GNZ196618 GXV196618 HHR196618 HRN196618 IBJ196618 ILF196618 IVB196618 JEX196618 JOT196618 JYP196618 KIL196618 KSH196618 LCD196618 LLZ196618 LVV196618 MFR196618 MPN196618 MZJ196618 NJF196618 NTB196618 OCX196618 OMT196618 OWP196618 PGL196618 PQH196618 QAD196618 QJZ196618 QTV196618 RDR196618 RNN196618 RXJ196618 SHF196618 SRB196618 TAX196618 TKT196618 TUP196618 UEL196618 UOH196618 UYD196618 VHZ196618 VRV196618 WBR196618 WLN196618 WVJ196618 B262154 IX262154 ST262154 ACP262154 AML262154 AWH262154 BGD262154 BPZ262154 BZV262154 CJR262154 CTN262154 DDJ262154 DNF262154 DXB262154 EGX262154 EQT262154 FAP262154 FKL262154 FUH262154 GED262154 GNZ262154 GXV262154 HHR262154 HRN262154 IBJ262154 ILF262154 IVB262154 JEX262154 JOT262154 JYP262154 KIL262154 KSH262154 LCD262154 LLZ262154 LVV262154 MFR262154 MPN262154 MZJ262154 NJF262154 NTB262154 OCX262154 OMT262154 OWP262154 PGL262154 PQH262154 QAD262154 QJZ262154 QTV262154 RDR262154 RNN262154 RXJ262154 SHF262154 SRB262154 TAX262154 TKT262154 TUP262154 UEL262154 UOH262154 UYD262154 VHZ262154 VRV262154 WBR262154 WLN262154 WVJ262154 B327690 IX327690 ST327690 ACP327690 AML327690 AWH327690 BGD327690 BPZ327690 BZV327690 CJR327690 CTN327690 DDJ327690 DNF327690 DXB327690 EGX327690 EQT327690 FAP327690 FKL327690 FUH327690 GED327690 GNZ327690 GXV327690 HHR327690 HRN327690 IBJ327690 ILF327690 IVB327690 JEX327690 JOT327690 JYP327690 KIL327690 KSH327690 LCD327690 LLZ327690 LVV327690 MFR327690 MPN327690 MZJ327690 NJF327690 NTB327690 OCX327690 OMT327690 OWP327690 PGL327690 PQH327690 QAD327690 QJZ327690 QTV327690 RDR327690 RNN327690 RXJ327690 SHF327690 SRB327690 TAX327690 TKT327690 TUP327690 UEL327690 UOH327690 UYD327690 VHZ327690 VRV327690 WBR327690 WLN327690 WVJ327690 B393226 IX393226 ST393226 ACP393226 AML393226 AWH393226 BGD393226 BPZ393226 BZV393226 CJR393226 CTN393226 DDJ393226 DNF393226 DXB393226 EGX393226 EQT393226 FAP393226 FKL393226 FUH393226 GED393226 GNZ393226 GXV393226 HHR393226 HRN393226 IBJ393226 ILF393226 IVB393226 JEX393226 JOT393226 JYP393226 KIL393226 KSH393226 LCD393226 LLZ393226 LVV393226 MFR393226 MPN393226 MZJ393226 NJF393226 NTB393226 OCX393226 OMT393226 OWP393226 PGL393226 PQH393226 QAD393226 QJZ393226 QTV393226 RDR393226 RNN393226 RXJ393226 SHF393226 SRB393226 TAX393226 TKT393226 TUP393226 UEL393226 UOH393226 UYD393226 VHZ393226 VRV393226 WBR393226 WLN393226 WVJ393226 B458762 IX458762 ST458762 ACP458762 AML458762 AWH458762 BGD458762 BPZ458762 BZV458762 CJR458762 CTN458762 DDJ458762 DNF458762 DXB458762 EGX458762 EQT458762 FAP458762 FKL458762 FUH458762 GED458762 GNZ458762 GXV458762 HHR458762 HRN458762 IBJ458762 ILF458762 IVB458762 JEX458762 JOT458762 JYP458762 KIL458762 KSH458762 LCD458762 LLZ458762 LVV458762 MFR458762 MPN458762 MZJ458762 NJF458762 NTB458762 OCX458762 OMT458762 OWP458762 PGL458762 PQH458762 QAD458762 QJZ458762 QTV458762 RDR458762 RNN458762 RXJ458762 SHF458762 SRB458762 TAX458762 TKT458762 TUP458762 UEL458762 UOH458762 UYD458762 VHZ458762 VRV458762 WBR458762 WLN458762 WVJ458762 B524298 IX524298 ST524298 ACP524298 AML524298 AWH524298 BGD524298 BPZ524298 BZV524298 CJR524298 CTN524298 DDJ524298 DNF524298 DXB524298 EGX524298 EQT524298 FAP524298 FKL524298 FUH524298 GED524298 GNZ524298 GXV524298 HHR524298 HRN524298 IBJ524298 ILF524298 IVB524298 JEX524298 JOT524298 JYP524298 KIL524298 KSH524298 LCD524298 LLZ524298 LVV524298 MFR524298 MPN524298 MZJ524298 NJF524298 NTB524298 OCX524298 OMT524298 OWP524298 PGL524298 PQH524298 QAD524298 QJZ524298 QTV524298 RDR524298 RNN524298 RXJ524298 SHF524298 SRB524298 TAX524298 TKT524298 TUP524298 UEL524298 UOH524298 UYD524298 VHZ524298 VRV524298 WBR524298 WLN524298 WVJ524298 B589834 IX589834 ST589834 ACP589834 AML589834 AWH589834 BGD589834 BPZ589834 BZV589834 CJR589834 CTN589834 DDJ589834 DNF589834 DXB589834 EGX589834 EQT589834 FAP589834 FKL589834 FUH589834 GED589834 GNZ589834 GXV589834 HHR589834 HRN589834 IBJ589834 ILF589834 IVB589834 JEX589834 JOT589834 JYP589834 KIL589834 KSH589834 LCD589834 LLZ589834 LVV589834 MFR589834 MPN589834 MZJ589834 NJF589834 NTB589834 OCX589834 OMT589834 OWP589834 PGL589834 PQH589834 QAD589834 QJZ589834 QTV589834 RDR589834 RNN589834 RXJ589834 SHF589834 SRB589834 TAX589834 TKT589834 TUP589834 UEL589834 UOH589834 UYD589834 VHZ589834 VRV589834 WBR589834 WLN589834 WVJ589834 B655370 IX655370 ST655370 ACP655370 AML655370 AWH655370 BGD655370 BPZ655370 BZV655370 CJR655370 CTN655370 DDJ655370 DNF655370 DXB655370 EGX655370 EQT655370 FAP655370 FKL655370 FUH655370 GED655370 GNZ655370 GXV655370 HHR655370 HRN655370 IBJ655370 ILF655370 IVB655370 JEX655370 JOT655370 JYP655370 KIL655370 KSH655370 LCD655370 LLZ655370 LVV655370 MFR655370 MPN655370 MZJ655370 NJF655370 NTB655370 OCX655370 OMT655370 OWP655370 PGL655370 PQH655370 QAD655370 QJZ655370 QTV655370 RDR655370 RNN655370 RXJ655370 SHF655370 SRB655370 TAX655370 TKT655370 TUP655370 UEL655370 UOH655370 UYD655370 VHZ655370 VRV655370 WBR655370 WLN655370 WVJ655370 B720906 IX720906 ST720906 ACP720906 AML720906 AWH720906 BGD720906 BPZ720906 BZV720906 CJR720906 CTN720906 DDJ720906 DNF720906 DXB720906 EGX720906 EQT720906 FAP720906 FKL720906 FUH720906 GED720906 GNZ720906 GXV720906 HHR720906 HRN720906 IBJ720906 ILF720906 IVB720906 JEX720906 JOT720906 JYP720906 KIL720906 KSH720906 LCD720906 LLZ720906 LVV720906 MFR720906 MPN720906 MZJ720906 NJF720906 NTB720906 OCX720906 OMT720906 OWP720906 PGL720906 PQH720906 QAD720906 QJZ720906 QTV720906 RDR720906 RNN720906 RXJ720906 SHF720906 SRB720906 TAX720906 TKT720906 TUP720906 UEL720906 UOH720906 UYD720906 VHZ720906 VRV720906 WBR720906 WLN720906 WVJ720906 B786442 IX786442 ST786442 ACP786442 AML786442 AWH786442 BGD786442 BPZ786442 BZV786442 CJR786442 CTN786442 DDJ786442 DNF786442 DXB786442 EGX786442 EQT786442 FAP786442 FKL786442 FUH786442 GED786442 GNZ786442 GXV786442 HHR786442 HRN786442 IBJ786442 ILF786442 IVB786442 JEX786442 JOT786442 JYP786442 KIL786442 KSH786442 LCD786442 LLZ786442 LVV786442 MFR786442 MPN786442 MZJ786442 NJF786442 NTB786442 OCX786442 OMT786442 OWP786442 PGL786442 PQH786442 QAD786442 QJZ786442 QTV786442 RDR786442 RNN786442 RXJ786442 SHF786442 SRB786442 TAX786442 TKT786442 TUP786442 UEL786442 UOH786442 UYD786442 VHZ786442 VRV786442 WBR786442 WLN786442 WVJ786442 B851978 IX851978 ST851978 ACP851978 AML851978 AWH851978 BGD851978 BPZ851978 BZV851978 CJR851978 CTN851978 DDJ851978 DNF851978 DXB851978 EGX851978 EQT851978 FAP851978 FKL851978 FUH851978 GED851978 GNZ851978 GXV851978 HHR851978 HRN851978 IBJ851978 ILF851978 IVB851978 JEX851978 JOT851978 JYP851978 KIL851978 KSH851978 LCD851978 LLZ851978 LVV851978 MFR851978 MPN851978 MZJ851978 NJF851978 NTB851978 OCX851978 OMT851978 OWP851978 PGL851978 PQH851978 QAD851978 QJZ851978 QTV851978 RDR851978 RNN851978 RXJ851978 SHF851978 SRB851978 TAX851978 TKT851978 TUP851978 UEL851978 UOH851978 UYD851978 VHZ851978 VRV851978 WBR851978 WLN851978 WVJ851978 B917514 IX917514 ST917514 ACP917514 AML917514 AWH917514 BGD917514 BPZ917514 BZV917514 CJR917514 CTN917514 DDJ917514 DNF917514 DXB917514 EGX917514 EQT917514 FAP917514 FKL917514 FUH917514 GED917514 GNZ917514 GXV917514 HHR917514 HRN917514 IBJ917514 ILF917514 IVB917514 JEX917514 JOT917514 JYP917514 KIL917514 KSH917514 LCD917514 LLZ917514 LVV917514 MFR917514 MPN917514 MZJ917514 NJF917514 NTB917514 OCX917514 OMT917514 OWP917514 PGL917514 PQH917514 QAD917514 QJZ917514 QTV917514 RDR917514 RNN917514 RXJ917514 SHF917514 SRB917514 TAX917514 TKT917514 TUP917514 UEL917514 UOH917514 UYD917514 VHZ917514 VRV917514 WBR917514 WLN917514 WVJ917514 B983050 IX983050 ST983050 ACP983050 AML983050 AWH983050 BGD983050 BPZ983050 BZV983050 CJR983050 CTN983050 DDJ983050 DNF983050 DXB983050 EGX983050 EQT983050 FAP983050 FKL983050 FUH983050 GED983050 GNZ983050 GXV983050 HHR983050 HRN983050 IBJ983050 ILF983050 IVB983050 JEX983050 JOT983050 JYP983050 KIL983050 KSH983050 LCD983050 LLZ983050 LVV983050 MFR983050 MPN983050 MZJ983050 NJF983050 NTB983050 OCX983050 OMT983050 OWP983050 PGL983050 PQH983050 QAD983050 QJZ983050 QTV983050 RDR983050 RNN983050 RXJ983050 SHF983050 SRB983050 TAX983050 TKT983050 TUP983050 UEL983050 UOH983050 UYD983050 VHZ983050 VRV983050 WBR983050 WLN983050 WVJ983050 B25 IX25 ST25 ACP25 AML25 AWH25 BGD25 BPZ25 BZV25 CJR25 CTN25 DDJ25 DNF25 DXB25 EGX25 EQT25 FAP25 FKL25 FUH25 GED25 GNZ25 GXV25 HHR25 HRN25 IBJ25 ILF25 IVB25 JEX25 JOT25 JYP25 KIL25 KSH25 LCD25 LLZ25 LVV25 MFR25 MPN25 MZJ25 NJF25 NTB25 OCX25 OMT25 OWP25 PGL25 PQH25 QAD25 QJZ25 QTV25 RDR25 RNN25 RXJ25 SHF25 SRB25 TAX25 TKT25 TUP25 UEL25 UOH25 UYD25 VHZ25 VRV25 WBR25 WLN25 WVJ25 B65561 IX65561 ST65561 ACP65561 AML65561 AWH65561 BGD65561 BPZ65561 BZV65561 CJR65561 CTN65561 DDJ65561 DNF65561 DXB65561 EGX65561 EQT65561 FAP65561 FKL65561 FUH65561 GED65561 GNZ65561 GXV65561 HHR65561 HRN65561 IBJ65561 ILF65561 IVB65561 JEX65561 JOT65561 JYP65561 KIL65561 KSH65561 LCD65561 LLZ65561 LVV65561 MFR65561 MPN65561 MZJ65561 NJF65561 NTB65561 OCX65561 OMT65561 OWP65561 PGL65561 PQH65561 QAD65561 QJZ65561 QTV65561 RDR65561 RNN65561 RXJ65561 SHF65561 SRB65561 TAX65561 TKT65561 TUP65561 UEL65561 UOH65561 UYD65561 VHZ65561 VRV65561 WBR65561 WLN65561 WVJ65561 B131097 IX131097 ST131097 ACP131097 AML131097 AWH131097 BGD131097 BPZ131097 BZV131097 CJR131097 CTN131097 DDJ131097 DNF131097 DXB131097 EGX131097 EQT131097 FAP131097 FKL131097 FUH131097 GED131097 GNZ131097 GXV131097 HHR131097 HRN131097 IBJ131097 ILF131097 IVB131097 JEX131097 JOT131097 JYP131097 KIL131097 KSH131097 LCD131097 LLZ131097 LVV131097 MFR131097 MPN131097 MZJ131097 NJF131097 NTB131097 OCX131097 OMT131097 OWP131097 PGL131097 PQH131097 QAD131097 QJZ131097 QTV131097 RDR131097 RNN131097 RXJ131097 SHF131097 SRB131097 TAX131097 TKT131097 TUP131097 UEL131097 UOH131097 UYD131097 VHZ131097 VRV131097 WBR131097 WLN131097 WVJ131097 B196633 IX196633 ST196633 ACP196633 AML196633 AWH196633 BGD196633 BPZ196633 BZV196633 CJR196633 CTN196633 DDJ196633 DNF196633 DXB196633 EGX196633 EQT196633 FAP196633 FKL196633 FUH196633 GED196633 GNZ196633 GXV196633 HHR196633 HRN196633 IBJ196633 ILF196633 IVB196633 JEX196633 JOT196633 JYP196633 KIL196633 KSH196633 LCD196633 LLZ196633 LVV196633 MFR196633 MPN196633 MZJ196633 NJF196633 NTB196633 OCX196633 OMT196633 OWP196633 PGL196633 PQH196633 QAD196633 QJZ196633 QTV196633 RDR196633 RNN196633 RXJ196633 SHF196633 SRB196633 TAX196633 TKT196633 TUP196633 UEL196633 UOH196633 UYD196633 VHZ196633 VRV196633 WBR196633 WLN196633 WVJ196633 B262169 IX262169 ST262169 ACP262169 AML262169 AWH262169 BGD262169 BPZ262169 BZV262169 CJR262169 CTN262169 DDJ262169 DNF262169 DXB262169 EGX262169 EQT262169 FAP262169 FKL262169 FUH262169 GED262169 GNZ262169 GXV262169 HHR262169 HRN262169 IBJ262169 ILF262169 IVB262169 JEX262169 JOT262169 JYP262169 KIL262169 KSH262169 LCD262169 LLZ262169 LVV262169 MFR262169 MPN262169 MZJ262169 NJF262169 NTB262169 OCX262169 OMT262169 OWP262169 PGL262169 PQH262169 QAD262169 QJZ262169 QTV262169 RDR262169 RNN262169 RXJ262169 SHF262169 SRB262169 TAX262169 TKT262169 TUP262169 UEL262169 UOH262169 UYD262169 VHZ262169 VRV262169 WBR262169 WLN262169 WVJ262169 B327705 IX327705 ST327705 ACP327705 AML327705 AWH327705 BGD327705 BPZ327705 BZV327705 CJR327705 CTN327705 DDJ327705 DNF327705 DXB327705 EGX327705 EQT327705 FAP327705 FKL327705 FUH327705 GED327705 GNZ327705 GXV327705 HHR327705 HRN327705 IBJ327705 ILF327705 IVB327705 JEX327705 JOT327705 JYP327705 KIL327705 KSH327705 LCD327705 LLZ327705 LVV327705 MFR327705 MPN327705 MZJ327705 NJF327705 NTB327705 OCX327705 OMT327705 OWP327705 PGL327705 PQH327705 QAD327705 QJZ327705 QTV327705 RDR327705 RNN327705 RXJ327705 SHF327705 SRB327705 TAX327705 TKT327705 TUP327705 UEL327705 UOH327705 UYD327705 VHZ327705 VRV327705 WBR327705 WLN327705 WVJ327705 B393241 IX393241 ST393241 ACP393241 AML393241 AWH393241 BGD393241 BPZ393241 BZV393241 CJR393241 CTN393241 DDJ393241 DNF393241 DXB393241 EGX393241 EQT393241 FAP393241 FKL393241 FUH393241 GED393241 GNZ393241 GXV393241 HHR393241 HRN393241 IBJ393241 ILF393241 IVB393241 JEX393241 JOT393241 JYP393241 KIL393241 KSH393241 LCD393241 LLZ393241 LVV393241 MFR393241 MPN393241 MZJ393241 NJF393241 NTB393241 OCX393241 OMT393241 OWP393241 PGL393241 PQH393241 QAD393241 QJZ393241 QTV393241 RDR393241 RNN393241 RXJ393241 SHF393241 SRB393241 TAX393241 TKT393241 TUP393241 UEL393241 UOH393241 UYD393241 VHZ393241 VRV393241 WBR393241 WLN393241 WVJ393241 B458777 IX458777 ST458777 ACP458777 AML458777 AWH458777 BGD458777 BPZ458777 BZV458777 CJR458777 CTN458777 DDJ458777 DNF458777 DXB458777 EGX458777 EQT458777 FAP458777 FKL458777 FUH458777 GED458777 GNZ458777 GXV458777 HHR458777 HRN458777 IBJ458777 ILF458777 IVB458777 JEX458777 JOT458777 JYP458777 KIL458777 KSH458777 LCD458777 LLZ458777 LVV458777 MFR458777 MPN458777 MZJ458777 NJF458777 NTB458777 OCX458777 OMT458777 OWP458777 PGL458777 PQH458777 QAD458777 QJZ458777 QTV458777 RDR458777 RNN458777 RXJ458777 SHF458777 SRB458777 TAX458777 TKT458777 TUP458777 UEL458777 UOH458777 UYD458777 VHZ458777 VRV458777 WBR458777 WLN458777 WVJ458777 B524313 IX524313 ST524313 ACP524313 AML524313 AWH524313 BGD524313 BPZ524313 BZV524313 CJR524313 CTN524313 DDJ524313 DNF524313 DXB524313 EGX524313 EQT524313 FAP524313 FKL524313 FUH524313 GED524313 GNZ524313 GXV524313 HHR524313 HRN524313 IBJ524313 ILF524313 IVB524313 JEX524313 JOT524313 JYP524313 KIL524313 KSH524313 LCD524313 LLZ524313 LVV524313 MFR524313 MPN524313 MZJ524313 NJF524313 NTB524313 OCX524313 OMT524313 OWP524313 PGL524313 PQH524313 QAD524313 QJZ524313 QTV524313 RDR524313 RNN524313 RXJ524313 SHF524313 SRB524313 TAX524313 TKT524313 TUP524313 UEL524313 UOH524313 UYD524313 VHZ524313 VRV524313 WBR524313 WLN524313 WVJ524313 B589849 IX589849 ST589849 ACP589849 AML589849 AWH589849 BGD589849 BPZ589849 BZV589849 CJR589849 CTN589849 DDJ589849 DNF589849 DXB589849 EGX589849 EQT589849 FAP589849 FKL589849 FUH589849 GED589849 GNZ589849 GXV589849 HHR589849 HRN589849 IBJ589849 ILF589849 IVB589849 JEX589849 JOT589849 JYP589849 KIL589849 KSH589849 LCD589849 LLZ589849 LVV589849 MFR589849 MPN589849 MZJ589849 NJF589849 NTB589849 OCX589849 OMT589849 OWP589849 PGL589849 PQH589849 QAD589849 QJZ589849 QTV589849 RDR589849 RNN589849 RXJ589849 SHF589849 SRB589849 TAX589849 TKT589849 TUP589849 UEL589849 UOH589849 UYD589849 VHZ589849 VRV589849 WBR589849 WLN589849 WVJ589849 B655385 IX655385 ST655385 ACP655385 AML655385 AWH655385 BGD655385 BPZ655385 BZV655385 CJR655385 CTN655385 DDJ655385 DNF655385 DXB655385 EGX655385 EQT655385 FAP655385 FKL655385 FUH655385 GED655385 GNZ655385 GXV655385 HHR655385 HRN655385 IBJ655385 ILF655385 IVB655385 JEX655385 JOT655385 JYP655385 KIL655385 KSH655385 LCD655385 LLZ655385 LVV655385 MFR655385 MPN655385 MZJ655385 NJF655385 NTB655385 OCX655385 OMT655385 OWP655385 PGL655385 PQH655385 QAD655385 QJZ655385 QTV655385 RDR655385 RNN655385 RXJ655385 SHF655385 SRB655385 TAX655385 TKT655385 TUP655385 UEL655385 UOH655385 UYD655385 VHZ655385 VRV655385 WBR655385 WLN655385 WVJ655385 B720921 IX720921 ST720921 ACP720921 AML720921 AWH720921 BGD720921 BPZ720921 BZV720921 CJR720921 CTN720921 DDJ720921 DNF720921 DXB720921 EGX720921 EQT720921 FAP720921 FKL720921 FUH720921 GED720921 GNZ720921 GXV720921 HHR720921 HRN720921 IBJ720921 ILF720921 IVB720921 JEX720921 JOT720921 JYP720921 KIL720921 KSH720921 LCD720921 LLZ720921 LVV720921 MFR720921 MPN720921 MZJ720921 NJF720921 NTB720921 OCX720921 OMT720921 OWP720921 PGL720921 PQH720921 QAD720921 QJZ720921 QTV720921 RDR720921 RNN720921 RXJ720921 SHF720921 SRB720921 TAX720921 TKT720921 TUP720921 UEL720921 UOH720921 UYD720921 VHZ720921 VRV720921 WBR720921 WLN720921 WVJ720921 B786457 IX786457 ST786457 ACP786457 AML786457 AWH786457 BGD786457 BPZ786457 BZV786457 CJR786457 CTN786457 DDJ786457 DNF786457 DXB786457 EGX786457 EQT786457 FAP786457 FKL786457 FUH786457 GED786457 GNZ786457 GXV786457 HHR786457 HRN786457 IBJ786457 ILF786457 IVB786457 JEX786457 JOT786457 JYP786457 KIL786457 KSH786457 LCD786457 LLZ786457 LVV786457 MFR786457 MPN786457 MZJ786457 NJF786457 NTB786457 OCX786457 OMT786457 OWP786457 PGL786457 PQH786457 QAD786457 QJZ786457 QTV786457 RDR786457 RNN786457 RXJ786457 SHF786457 SRB786457 TAX786457 TKT786457 TUP786457 UEL786457 UOH786457 UYD786457 VHZ786457 VRV786457 WBR786457 WLN786457 WVJ786457 B851993 IX851993 ST851993 ACP851993 AML851993 AWH851993 BGD851993 BPZ851993 BZV851993 CJR851993 CTN851993 DDJ851993 DNF851993 DXB851993 EGX851993 EQT851993 FAP851993 FKL851993 FUH851993 GED851993 GNZ851993 GXV851993 HHR851993 HRN851993 IBJ851993 ILF851993 IVB851993 JEX851993 JOT851993 JYP851993 KIL851993 KSH851993 LCD851993 LLZ851993 LVV851993 MFR851993 MPN851993 MZJ851993 NJF851993 NTB851993 OCX851993 OMT851993 OWP851993 PGL851993 PQH851993 QAD851993 QJZ851993 QTV851993 RDR851993 RNN851993 RXJ851993 SHF851993 SRB851993 TAX851993 TKT851993 TUP851993 UEL851993 UOH851993 UYD851993 VHZ851993 VRV851993 WBR851993 WLN851993 WVJ851993 B917529 IX917529 ST917529 ACP917529 AML917529 AWH917529 BGD917529 BPZ917529 BZV917529 CJR917529 CTN917529 DDJ917529 DNF917529 DXB917529 EGX917529 EQT917529 FAP917529 FKL917529 FUH917529 GED917529 GNZ917529 GXV917529 HHR917529 HRN917529 IBJ917529 ILF917529 IVB917529 JEX917529 JOT917529 JYP917529 KIL917529 KSH917529 LCD917529 LLZ917529 LVV917529 MFR917529 MPN917529 MZJ917529 NJF917529 NTB917529 OCX917529 OMT917529 OWP917529 PGL917529 PQH917529 QAD917529 QJZ917529 QTV917529 RDR917529 RNN917529 RXJ917529 SHF917529 SRB917529 TAX917529 TKT917529 TUP917529 UEL917529 UOH917529 UYD917529 VHZ917529 VRV917529 WBR917529 WLN917529 WVJ917529 B983065 IX983065 ST983065 ACP983065 AML983065 AWH983065 BGD983065 BPZ983065 BZV983065 CJR983065 CTN983065 DDJ983065 DNF983065 DXB983065 EGX983065 EQT983065 FAP983065 FKL983065 FUH983065 GED983065 GNZ983065 GXV983065 HHR983065 HRN983065 IBJ983065 ILF983065 IVB983065 JEX983065 JOT983065 JYP983065 KIL983065 KSH983065 LCD983065 LLZ983065 LVV983065 MFR983065 MPN983065 MZJ983065 NJF983065 NTB983065 OCX983065 OMT983065 OWP983065 PGL983065 PQH983065 QAD983065 QJZ983065 QTV983065 RDR983065 RNN983065 RXJ983065 SHF983065 SRB983065 TAX983065 TKT983065 TUP983065 UEL983065 UOH983065 UYD983065 VHZ983065 VRV983065 WBR983065 WLN983065 WVJ983065"/>
    <dataValidation allowBlank="1" showInputMessage="1" showErrorMessage="1" promptTitle="OHJE" prompt="Hankkeen tukikelpoisia muita henkilöstökuluja ovat esimerkiksi ulkomaanedustuksen lakisääteiset korvaukset. " sqref="A23:A24 IW23:IW24 SS23:SS24 ACO23:ACO24 AMK23:AMK24 AWG23:AWG24 BGC23:BGC24 BPY23:BPY24 BZU23:BZU24 CJQ23:CJQ24 CTM23:CTM24 DDI23:DDI24 DNE23:DNE24 DXA23:DXA24 EGW23:EGW24 EQS23:EQS24 FAO23:FAO24 FKK23:FKK24 FUG23:FUG24 GEC23:GEC24 GNY23:GNY24 GXU23:GXU24 HHQ23:HHQ24 HRM23:HRM24 IBI23:IBI24 ILE23:ILE24 IVA23:IVA24 JEW23:JEW24 JOS23:JOS24 JYO23:JYO24 KIK23:KIK24 KSG23:KSG24 LCC23:LCC24 LLY23:LLY24 LVU23:LVU24 MFQ23:MFQ24 MPM23:MPM24 MZI23:MZI24 NJE23:NJE24 NTA23:NTA24 OCW23:OCW24 OMS23:OMS24 OWO23:OWO24 PGK23:PGK24 PQG23:PQG24 QAC23:QAC24 QJY23:QJY24 QTU23:QTU24 RDQ23:RDQ24 RNM23:RNM24 RXI23:RXI24 SHE23:SHE24 SRA23:SRA24 TAW23:TAW24 TKS23:TKS24 TUO23:TUO24 UEK23:UEK24 UOG23:UOG24 UYC23:UYC24 VHY23:VHY24 VRU23:VRU24 WBQ23:WBQ24 WLM23:WLM24 WVI23:WVI24 A65559:A65560 IW65559:IW65560 SS65559:SS65560 ACO65559:ACO65560 AMK65559:AMK65560 AWG65559:AWG65560 BGC65559:BGC65560 BPY65559:BPY65560 BZU65559:BZU65560 CJQ65559:CJQ65560 CTM65559:CTM65560 DDI65559:DDI65560 DNE65559:DNE65560 DXA65559:DXA65560 EGW65559:EGW65560 EQS65559:EQS65560 FAO65559:FAO65560 FKK65559:FKK65560 FUG65559:FUG65560 GEC65559:GEC65560 GNY65559:GNY65560 GXU65559:GXU65560 HHQ65559:HHQ65560 HRM65559:HRM65560 IBI65559:IBI65560 ILE65559:ILE65560 IVA65559:IVA65560 JEW65559:JEW65560 JOS65559:JOS65560 JYO65559:JYO65560 KIK65559:KIK65560 KSG65559:KSG65560 LCC65559:LCC65560 LLY65559:LLY65560 LVU65559:LVU65560 MFQ65559:MFQ65560 MPM65559:MPM65560 MZI65559:MZI65560 NJE65559:NJE65560 NTA65559:NTA65560 OCW65559:OCW65560 OMS65559:OMS65560 OWO65559:OWO65560 PGK65559:PGK65560 PQG65559:PQG65560 QAC65559:QAC65560 QJY65559:QJY65560 QTU65559:QTU65560 RDQ65559:RDQ65560 RNM65559:RNM65560 RXI65559:RXI65560 SHE65559:SHE65560 SRA65559:SRA65560 TAW65559:TAW65560 TKS65559:TKS65560 TUO65559:TUO65560 UEK65559:UEK65560 UOG65559:UOG65560 UYC65559:UYC65560 VHY65559:VHY65560 VRU65559:VRU65560 WBQ65559:WBQ65560 WLM65559:WLM65560 WVI65559:WVI65560 A131095:A131096 IW131095:IW131096 SS131095:SS131096 ACO131095:ACO131096 AMK131095:AMK131096 AWG131095:AWG131096 BGC131095:BGC131096 BPY131095:BPY131096 BZU131095:BZU131096 CJQ131095:CJQ131096 CTM131095:CTM131096 DDI131095:DDI131096 DNE131095:DNE131096 DXA131095:DXA131096 EGW131095:EGW131096 EQS131095:EQS131096 FAO131095:FAO131096 FKK131095:FKK131096 FUG131095:FUG131096 GEC131095:GEC131096 GNY131095:GNY131096 GXU131095:GXU131096 HHQ131095:HHQ131096 HRM131095:HRM131096 IBI131095:IBI131096 ILE131095:ILE131096 IVA131095:IVA131096 JEW131095:JEW131096 JOS131095:JOS131096 JYO131095:JYO131096 KIK131095:KIK131096 KSG131095:KSG131096 LCC131095:LCC131096 LLY131095:LLY131096 LVU131095:LVU131096 MFQ131095:MFQ131096 MPM131095:MPM131096 MZI131095:MZI131096 NJE131095:NJE131096 NTA131095:NTA131096 OCW131095:OCW131096 OMS131095:OMS131096 OWO131095:OWO131096 PGK131095:PGK131096 PQG131095:PQG131096 QAC131095:QAC131096 QJY131095:QJY131096 QTU131095:QTU131096 RDQ131095:RDQ131096 RNM131095:RNM131096 RXI131095:RXI131096 SHE131095:SHE131096 SRA131095:SRA131096 TAW131095:TAW131096 TKS131095:TKS131096 TUO131095:TUO131096 UEK131095:UEK131096 UOG131095:UOG131096 UYC131095:UYC131096 VHY131095:VHY131096 VRU131095:VRU131096 WBQ131095:WBQ131096 WLM131095:WLM131096 WVI131095:WVI131096 A196631:A196632 IW196631:IW196632 SS196631:SS196632 ACO196631:ACO196632 AMK196631:AMK196632 AWG196631:AWG196632 BGC196631:BGC196632 BPY196631:BPY196632 BZU196631:BZU196632 CJQ196631:CJQ196632 CTM196631:CTM196632 DDI196631:DDI196632 DNE196631:DNE196632 DXA196631:DXA196632 EGW196631:EGW196632 EQS196631:EQS196632 FAO196631:FAO196632 FKK196631:FKK196632 FUG196631:FUG196632 GEC196631:GEC196632 GNY196631:GNY196632 GXU196631:GXU196632 HHQ196631:HHQ196632 HRM196631:HRM196632 IBI196631:IBI196632 ILE196631:ILE196632 IVA196631:IVA196632 JEW196631:JEW196632 JOS196631:JOS196632 JYO196631:JYO196632 KIK196631:KIK196632 KSG196631:KSG196632 LCC196631:LCC196632 LLY196631:LLY196632 LVU196631:LVU196632 MFQ196631:MFQ196632 MPM196631:MPM196632 MZI196631:MZI196632 NJE196631:NJE196632 NTA196631:NTA196632 OCW196631:OCW196632 OMS196631:OMS196632 OWO196631:OWO196632 PGK196631:PGK196632 PQG196631:PQG196632 QAC196631:QAC196632 QJY196631:QJY196632 QTU196631:QTU196632 RDQ196631:RDQ196632 RNM196631:RNM196632 RXI196631:RXI196632 SHE196631:SHE196632 SRA196631:SRA196632 TAW196631:TAW196632 TKS196631:TKS196632 TUO196631:TUO196632 UEK196631:UEK196632 UOG196631:UOG196632 UYC196631:UYC196632 VHY196631:VHY196632 VRU196631:VRU196632 WBQ196631:WBQ196632 WLM196631:WLM196632 WVI196631:WVI196632 A262167:A262168 IW262167:IW262168 SS262167:SS262168 ACO262167:ACO262168 AMK262167:AMK262168 AWG262167:AWG262168 BGC262167:BGC262168 BPY262167:BPY262168 BZU262167:BZU262168 CJQ262167:CJQ262168 CTM262167:CTM262168 DDI262167:DDI262168 DNE262167:DNE262168 DXA262167:DXA262168 EGW262167:EGW262168 EQS262167:EQS262168 FAO262167:FAO262168 FKK262167:FKK262168 FUG262167:FUG262168 GEC262167:GEC262168 GNY262167:GNY262168 GXU262167:GXU262168 HHQ262167:HHQ262168 HRM262167:HRM262168 IBI262167:IBI262168 ILE262167:ILE262168 IVA262167:IVA262168 JEW262167:JEW262168 JOS262167:JOS262168 JYO262167:JYO262168 KIK262167:KIK262168 KSG262167:KSG262168 LCC262167:LCC262168 LLY262167:LLY262168 LVU262167:LVU262168 MFQ262167:MFQ262168 MPM262167:MPM262168 MZI262167:MZI262168 NJE262167:NJE262168 NTA262167:NTA262168 OCW262167:OCW262168 OMS262167:OMS262168 OWO262167:OWO262168 PGK262167:PGK262168 PQG262167:PQG262168 QAC262167:QAC262168 QJY262167:QJY262168 QTU262167:QTU262168 RDQ262167:RDQ262168 RNM262167:RNM262168 RXI262167:RXI262168 SHE262167:SHE262168 SRA262167:SRA262168 TAW262167:TAW262168 TKS262167:TKS262168 TUO262167:TUO262168 UEK262167:UEK262168 UOG262167:UOG262168 UYC262167:UYC262168 VHY262167:VHY262168 VRU262167:VRU262168 WBQ262167:WBQ262168 WLM262167:WLM262168 WVI262167:WVI262168 A327703:A327704 IW327703:IW327704 SS327703:SS327704 ACO327703:ACO327704 AMK327703:AMK327704 AWG327703:AWG327704 BGC327703:BGC327704 BPY327703:BPY327704 BZU327703:BZU327704 CJQ327703:CJQ327704 CTM327703:CTM327704 DDI327703:DDI327704 DNE327703:DNE327704 DXA327703:DXA327704 EGW327703:EGW327704 EQS327703:EQS327704 FAO327703:FAO327704 FKK327703:FKK327704 FUG327703:FUG327704 GEC327703:GEC327704 GNY327703:GNY327704 GXU327703:GXU327704 HHQ327703:HHQ327704 HRM327703:HRM327704 IBI327703:IBI327704 ILE327703:ILE327704 IVA327703:IVA327704 JEW327703:JEW327704 JOS327703:JOS327704 JYO327703:JYO327704 KIK327703:KIK327704 KSG327703:KSG327704 LCC327703:LCC327704 LLY327703:LLY327704 LVU327703:LVU327704 MFQ327703:MFQ327704 MPM327703:MPM327704 MZI327703:MZI327704 NJE327703:NJE327704 NTA327703:NTA327704 OCW327703:OCW327704 OMS327703:OMS327704 OWO327703:OWO327704 PGK327703:PGK327704 PQG327703:PQG327704 QAC327703:QAC327704 QJY327703:QJY327704 QTU327703:QTU327704 RDQ327703:RDQ327704 RNM327703:RNM327704 RXI327703:RXI327704 SHE327703:SHE327704 SRA327703:SRA327704 TAW327703:TAW327704 TKS327703:TKS327704 TUO327703:TUO327704 UEK327703:UEK327704 UOG327703:UOG327704 UYC327703:UYC327704 VHY327703:VHY327704 VRU327703:VRU327704 WBQ327703:WBQ327704 WLM327703:WLM327704 WVI327703:WVI327704 A393239:A393240 IW393239:IW393240 SS393239:SS393240 ACO393239:ACO393240 AMK393239:AMK393240 AWG393239:AWG393240 BGC393239:BGC393240 BPY393239:BPY393240 BZU393239:BZU393240 CJQ393239:CJQ393240 CTM393239:CTM393240 DDI393239:DDI393240 DNE393239:DNE393240 DXA393239:DXA393240 EGW393239:EGW393240 EQS393239:EQS393240 FAO393239:FAO393240 FKK393239:FKK393240 FUG393239:FUG393240 GEC393239:GEC393240 GNY393239:GNY393240 GXU393239:GXU393240 HHQ393239:HHQ393240 HRM393239:HRM393240 IBI393239:IBI393240 ILE393239:ILE393240 IVA393239:IVA393240 JEW393239:JEW393240 JOS393239:JOS393240 JYO393239:JYO393240 KIK393239:KIK393240 KSG393239:KSG393240 LCC393239:LCC393240 LLY393239:LLY393240 LVU393239:LVU393240 MFQ393239:MFQ393240 MPM393239:MPM393240 MZI393239:MZI393240 NJE393239:NJE393240 NTA393239:NTA393240 OCW393239:OCW393240 OMS393239:OMS393240 OWO393239:OWO393240 PGK393239:PGK393240 PQG393239:PQG393240 QAC393239:QAC393240 QJY393239:QJY393240 QTU393239:QTU393240 RDQ393239:RDQ393240 RNM393239:RNM393240 RXI393239:RXI393240 SHE393239:SHE393240 SRA393239:SRA393240 TAW393239:TAW393240 TKS393239:TKS393240 TUO393239:TUO393240 UEK393239:UEK393240 UOG393239:UOG393240 UYC393239:UYC393240 VHY393239:VHY393240 VRU393239:VRU393240 WBQ393239:WBQ393240 WLM393239:WLM393240 WVI393239:WVI393240 A458775:A458776 IW458775:IW458776 SS458775:SS458776 ACO458775:ACO458776 AMK458775:AMK458776 AWG458775:AWG458776 BGC458775:BGC458776 BPY458775:BPY458776 BZU458775:BZU458776 CJQ458775:CJQ458776 CTM458775:CTM458776 DDI458775:DDI458776 DNE458775:DNE458776 DXA458775:DXA458776 EGW458775:EGW458776 EQS458775:EQS458776 FAO458775:FAO458776 FKK458775:FKK458776 FUG458775:FUG458776 GEC458775:GEC458776 GNY458775:GNY458776 GXU458775:GXU458776 HHQ458775:HHQ458776 HRM458775:HRM458776 IBI458775:IBI458776 ILE458775:ILE458776 IVA458775:IVA458776 JEW458775:JEW458776 JOS458775:JOS458776 JYO458775:JYO458776 KIK458775:KIK458776 KSG458775:KSG458776 LCC458775:LCC458776 LLY458775:LLY458776 LVU458775:LVU458776 MFQ458775:MFQ458776 MPM458775:MPM458776 MZI458775:MZI458776 NJE458775:NJE458776 NTA458775:NTA458776 OCW458775:OCW458776 OMS458775:OMS458776 OWO458775:OWO458776 PGK458775:PGK458776 PQG458775:PQG458776 QAC458775:QAC458776 QJY458775:QJY458776 QTU458775:QTU458776 RDQ458775:RDQ458776 RNM458775:RNM458776 RXI458775:RXI458776 SHE458775:SHE458776 SRA458775:SRA458776 TAW458775:TAW458776 TKS458775:TKS458776 TUO458775:TUO458776 UEK458775:UEK458776 UOG458775:UOG458776 UYC458775:UYC458776 VHY458775:VHY458776 VRU458775:VRU458776 WBQ458775:WBQ458776 WLM458775:WLM458776 WVI458775:WVI458776 A524311:A524312 IW524311:IW524312 SS524311:SS524312 ACO524311:ACO524312 AMK524311:AMK524312 AWG524311:AWG524312 BGC524311:BGC524312 BPY524311:BPY524312 BZU524311:BZU524312 CJQ524311:CJQ524312 CTM524311:CTM524312 DDI524311:DDI524312 DNE524311:DNE524312 DXA524311:DXA524312 EGW524311:EGW524312 EQS524311:EQS524312 FAO524311:FAO524312 FKK524311:FKK524312 FUG524311:FUG524312 GEC524311:GEC524312 GNY524311:GNY524312 GXU524311:GXU524312 HHQ524311:HHQ524312 HRM524311:HRM524312 IBI524311:IBI524312 ILE524311:ILE524312 IVA524311:IVA524312 JEW524311:JEW524312 JOS524311:JOS524312 JYO524311:JYO524312 KIK524311:KIK524312 KSG524311:KSG524312 LCC524311:LCC524312 LLY524311:LLY524312 LVU524311:LVU524312 MFQ524311:MFQ524312 MPM524311:MPM524312 MZI524311:MZI524312 NJE524311:NJE524312 NTA524311:NTA524312 OCW524311:OCW524312 OMS524311:OMS524312 OWO524311:OWO524312 PGK524311:PGK524312 PQG524311:PQG524312 QAC524311:QAC524312 QJY524311:QJY524312 QTU524311:QTU524312 RDQ524311:RDQ524312 RNM524311:RNM524312 RXI524311:RXI524312 SHE524311:SHE524312 SRA524311:SRA524312 TAW524311:TAW524312 TKS524311:TKS524312 TUO524311:TUO524312 UEK524311:UEK524312 UOG524311:UOG524312 UYC524311:UYC524312 VHY524311:VHY524312 VRU524311:VRU524312 WBQ524311:WBQ524312 WLM524311:WLM524312 WVI524311:WVI524312 A589847:A589848 IW589847:IW589848 SS589847:SS589848 ACO589847:ACO589848 AMK589847:AMK589848 AWG589847:AWG589848 BGC589847:BGC589848 BPY589847:BPY589848 BZU589847:BZU589848 CJQ589847:CJQ589848 CTM589847:CTM589848 DDI589847:DDI589848 DNE589847:DNE589848 DXA589847:DXA589848 EGW589847:EGW589848 EQS589847:EQS589848 FAO589847:FAO589848 FKK589847:FKK589848 FUG589847:FUG589848 GEC589847:GEC589848 GNY589847:GNY589848 GXU589847:GXU589848 HHQ589847:HHQ589848 HRM589847:HRM589848 IBI589847:IBI589848 ILE589847:ILE589848 IVA589847:IVA589848 JEW589847:JEW589848 JOS589847:JOS589848 JYO589847:JYO589848 KIK589847:KIK589848 KSG589847:KSG589848 LCC589847:LCC589848 LLY589847:LLY589848 LVU589847:LVU589848 MFQ589847:MFQ589848 MPM589847:MPM589848 MZI589847:MZI589848 NJE589847:NJE589848 NTA589847:NTA589848 OCW589847:OCW589848 OMS589847:OMS589848 OWO589847:OWO589848 PGK589847:PGK589848 PQG589847:PQG589848 QAC589847:QAC589848 QJY589847:QJY589848 QTU589847:QTU589848 RDQ589847:RDQ589848 RNM589847:RNM589848 RXI589847:RXI589848 SHE589847:SHE589848 SRA589847:SRA589848 TAW589847:TAW589848 TKS589847:TKS589848 TUO589847:TUO589848 UEK589847:UEK589848 UOG589847:UOG589848 UYC589847:UYC589848 VHY589847:VHY589848 VRU589847:VRU589848 WBQ589847:WBQ589848 WLM589847:WLM589848 WVI589847:WVI589848 A655383:A655384 IW655383:IW655384 SS655383:SS655384 ACO655383:ACO655384 AMK655383:AMK655384 AWG655383:AWG655384 BGC655383:BGC655384 BPY655383:BPY655384 BZU655383:BZU655384 CJQ655383:CJQ655384 CTM655383:CTM655384 DDI655383:DDI655384 DNE655383:DNE655384 DXA655383:DXA655384 EGW655383:EGW655384 EQS655383:EQS655384 FAO655383:FAO655384 FKK655383:FKK655384 FUG655383:FUG655384 GEC655383:GEC655384 GNY655383:GNY655384 GXU655383:GXU655384 HHQ655383:HHQ655384 HRM655383:HRM655384 IBI655383:IBI655384 ILE655383:ILE655384 IVA655383:IVA655384 JEW655383:JEW655384 JOS655383:JOS655384 JYO655383:JYO655384 KIK655383:KIK655384 KSG655383:KSG655384 LCC655383:LCC655384 LLY655383:LLY655384 LVU655383:LVU655384 MFQ655383:MFQ655384 MPM655383:MPM655384 MZI655383:MZI655384 NJE655383:NJE655384 NTA655383:NTA655384 OCW655383:OCW655384 OMS655383:OMS655384 OWO655383:OWO655384 PGK655383:PGK655384 PQG655383:PQG655384 QAC655383:QAC655384 QJY655383:QJY655384 QTU655383:QTU655384 RDQ655383:RDQ655384 RNM655383:RNM655384 RXI655383:RXI655384 SHE655383:SHE655384 SRA655383:SRA655384 TAW655383:TAW655384 TKS655383:TKS655384 TUO655383:TUO655384 UEK655383:UEK655384 UOG655383:UOG655384 UYC655383:UYC655384 VHY655383:VHY655384 VRU655383:VRU655384 WBQ655383:WBQ655384 WLM655383:WLM655384 WVI655383:WVI655384 A720919:A720920 IW720919:IW720920 SS720919:SS720920 ACO720919:ACO720920 AMK720919:AMK720920 AWG720919:AWG720920 BGC720919:BGC720920 BPY720919:BPY720920 BZU720919:BZU720920 CJQ720919:CJQ720920 CTM720919:CTM720920 DDI720919:DDI720920 DNE720919:DNE720920 DXA720919:DXA720920 EGW720919:EGW720920 EQS720919:EQS720920 FAO720919:FAO720920 FKK720919:FKK720920 FUG720919:FUG720920 GEC720919:GEC720920 GNY720919:GNY720920 GXU720919:GXU720920 HHQ720919:HHQ720920 HRM720919:HRM720920 IBI720919:IBI720920 ILE720919:ILE720920 IVA720919:IVA720920 JEW720919:JEW720920 JOS720919:JOS720920 JYO720919:JYO720920 KIK720919:KIK720920 KSG720919:KSG720920 LCC720919:LCC720920 LLY720919:LLY720920 LVU720919:LVU720920 MFQ720919:MFQ720920 MPM720919:MPM720920 MZI720919:MZI720920 NJE720919:NJE720920 NTA720919:NTA720920 OCW720919:OCW720920 OMS720919:OMS720920 OWO720919:OWO720920 PGK720919:PGK720920 PQG720919:PQG720920 QAC720919:QAC720920 QJY720919:QJY720920 QTU720919:QTU720920 RDQ720919:RDQ720920 RNM720919:RNM720920 RXI720919:RXI720920 SHE720919:SHE720920 SRA720919:SRA720920 TAW720919:TAW720920 TKS720919:TKS720920 TUO720919:TUO720920 UEK720919:UEK720920 UOG720919:UOG720920 UYC720919:UYC720920 VHY720919:VHY720920 VRU720919:VRU720920 WBQ720919:WBQ720920 WLM720919:WLM720920 WVI720919:WVI720920 A786455:A786456 IW786455:IW786456 SS786455:SS786456 ACO786455:ACO786456 AMK786455:AMK786456 AWG786455:AWG786456 BGC786455:BGC786456 BPY786455:BPY786456 BZU786455:BZU786456 CJQ786455:CJQ786456 CTM786455:CTM786456 DDI786455:DDI786456 DNE786455:DNE786456 DXA786455:DXA786456 EGW786455:EGW786456 EQS786455:EQS786456 FAO786455:FAO786456 FKK786455:FKK786456 FUG786455:FUG786456 GEC786455:GEC786456 GNY786455:GNY786456 GXU786455:GXU786456 HHQ786455:HHQ786456 HRM786455:HRM786456 IBI786455:IBI786456 ILE786455:ILE786456 IVA786455:IVA786456 JEW786455:JEW786456 JOS786455:JOS786456 JYO786455:JYO786456 KIK786455:KIK786456 KSG786455:KSG786456 LCC786455:LCC786456 LLY786455:LLY786456 LVU786455:LVU786456 MFQ786455:MFQ786456 MPM786455:MPM786456 MZI786455:MZI786456 NJE786455:NJE786456 NTA786455:NTA786456 OCW786455:OCW786456 OMS786455:OMS786456 OWO786455:OWO786456 PGK786455:PGK786456 PQG786455:PQG786456 QAC786455:QAC786456 QJY786455:QJY786456 QTU786455:QTU786456 RDQ786455:RDQ786456 RNM786455:RNM786456 RXI786455:RXI786456 SHE786455:SHE786456 SRA786455:SRA786456 TAW786455:TAW786456 TKS786455:TKS786456 TUO786455:TUO786456 UEK786455:UEK786456 UOG786455:UOG786456 UYC786455:UYC786456 VHY786455:VHY786456 VRU786455:VRU786456 WBQ786455:WBQ786456 WLM786455:WLM786456 WVI786455:WVI786456 A851991:A851992 IW851991:IW851992 SS851991:SS851992 ACO851991:ACO851992 AMK851991:AMK851992 AWG851991:AWG851992 BGC851991:BGC851992 BPY851991:BPY851992 BZU851991:BZU851992 CJQ851991:CJQ851992 CTM851991:CTM851992 DDI851991:DDI851992 DNE851991:DNE851992 DXA851991:DXA851992 EGW851991:EGW851992 EQS851991:EQS851992 FAO851991:FAO851992 FKK851991:FKK851992 FUG851991:FUG851992 GEC851991:GEC851992 GNY851991:GNY851992 GXU851991:GXU851992 HHQ851991:HHQ851992 HRM851991:HRM851992 IBI851991:IBI851992 ILE851991:ILE851992 IVA851991:IVA851992 JEW851991:JEW851992 JOS851991:JOS851992 JYO851991:JYO851992 KIK851991:KIK851992 KSG851991:KSG851992 LCC851991:LCC851992 LLY851991:LLY851992 LVU851991:LVU851992 MFQ851991:MFQ851992 MPM851991:MPM851992 MZI851991:MZI851992 NJE851991:NJE851992 NTA851991:NTA851992 OCW851991:OCW851992 OMS851991:OMS851992 OWO851991:OWO851992 PGK851991:PGK851992 PQG851991:PQG851992 QAC851991:QAC851992 QJY851991:QJY851992 QTU851991:QTU851992 RDQ851991:RDQ851992 RNM851991:RNM851992 RXI851991:RXI851992 SHE851991:SHE851992 SRA851991:SRA851992 TAW851991:TAW851992 TKS851991:TKS851992 TUO851991:TUO851992 UEK851991:UEK851992 UOG851991:UOG851992 UYC851991:UYC851992 VHY851991:VHY851992 VRU851991:VRU851992 WBQ851991:WBQ851992 WLM851991:WLM851992 WVI851991:WVI851992 A917527:A917528 IW917527:IW917528 SS917527:SS917528 ACO917527:ACO917528 AMK917527:AMK917528 AWG917527:AWG917528 BGC917527:BGC917528 BPY917527:BPY917528 BZU917527:BZU917528 CJQ917527:CJQ917528 CTM917527:CTM917528 DDI917527:DDI917528 DNE917527:DNE917528 DXA917527:DXA917528 EGW917527:EGW917528 EQS917527:EQS917528 FAO917527:FAO917528 FKK917527:FKK917528 FUG917527:FUG917528 GEC917527:GEC917528 GNY917527:GNY917528 GXU917527:GXU917528 HHQ917527:HHQ917528 HRM917527:HRM917528 IBI917527:IBI917528 ILE917527:ILE917528 IVA917527:IVA917528 JEW917527:JEW917528 JOS917527:JOS917528 JYO917527:JYO917528 KIK917527:KIK917528 KSG917527:KSG917528 LCC917527:LCC917528 LLY917527:LLY917528 LVU917527:LVU917528 MFQ917527:MFQ917528 MPM917527:MPM917528 MZI917527:MZI917528 NJE917527:NJE917528 NTA917527:NTA917528 OCW917527:OCW917528 OMS917527:OMS917528 OWO917527:OWO917528 PGK917527:PGK917528 PQG917527:PQG917528 QAC917527:QAC917528 QJY917527:QJY917528 QTU917527:QTU917528 RDQ917527:RDQ917528 RNM917527:RNM917528 RXI917527:RXI917528 SHE917527:SHE917528 SRA917527:SRA917528 TAW917527:TAW917528 TKS917527:TKS917528 TUO917527:TUO917528 UEK917527:UEK917528 UOG917527:UOG917528 UYC917527:UYC917528 VHY917527:VHY917528 VRU917527:VRU917528 WBQ917527:WBQ917528 WLM917527:WLM917528 WVI917527:WVI917528 A983063:A983064 IW983063:IW983064 SS983063:SS983064 ACO983063:ACO983064 AMK983063:AMK983064 AWG983063:AWG983064 BGC983063:BGC983064 BPY983063:BPY983064 BZU983063:BZU983064 CJQ983063:CJQ983064 CTM983063:CTM983064 DDI983063:DDI983064 DNE983063:DNE983064 DXA983063:DXA983064 EGW983063:EGW983064 EQS983063:EQS983064 FAO983063:FAO983064 FKK983063:FKK983064 FUG983063:FUG983064 GEC983063:GEC983064 GNY983063:GNY983064 GXU983063:GXU983064 HHQ983063:HHQ983064 HRM983063:HRM983064 IBI983063:IBI983064 ILE983063:ILE983064 IVA983063:IVA983064 JEW983063:JEW983064 JOS983063:JOS983064 JYO983063:JYO983064 KIK983063:KIK983064 KSG983063:KSG983064 LCC983063:LCC983064 LLY983063:LLY983064 LVU983063:LVU983064 MFQ983063:MFQ983064 MPM983063:MPM983064 MZI983063:MZI983064 NJE983063:NJE983064 NTA983063:NTA983064 OCW983063:OCW983064 OMS983063:OMS983064 OWO983063:OWO983064 PGK983063:PGK983064 PQG983063:PQG983064 QAC983063:QAC983064 QJY983063:QJY983064 QTU983063:QTU983064 RDQ983063:RDQ983064 RNM983063:RNM983064 RXI983063:RXI983064 SHE983063:SHE983064 SRA983063:SRA983064 TAW983063:TAW983064 TKS983063:TKS983064 TUO983063:TUO983064 UEK983063:UEK983064 UOG983063:UOG983064 UYC983063:UYC983064 VHY983063:VHY983064 VRU983063:VRU983064 WBQ983063:WBQ983064 WLM983063:WLM983064 WVI983063:WVI983064"/>
    <dataValidation allowBlank="1" showInputMessage="1" showErrorMessage="1" promptTitle="OHJE" prompt="Kirjatkaa tähän muut lakisääteiset henkilöstökustannukset" sqref="A25 IW25 SS25 ACO25 AMK25 AWG25 BGC25 BPY25 BZU25 CJQ25 CTM25 DDI25 DNE25 DXA25 EGW25 EQS25 FAO25 FKK25 FUG25 GEC25 GNY25 GXU25 HHQ25 HRM25 IBI25 ILE25 IVA25 JEW25 JOS25 JYO25 KIK25 KSG25 LCC25 LLY25 LVU25 MFQ25 MPM25 MZI25 NJE25 NTA25 OCW25 OMS25 OWO25 PGK25 PQG25 QAC25 QJY25 QTU25 RDQ25 RNM25 RXI25 SHE25 SRA25 TAW25 TKS25 TUO25 UEK25 UOG25 UYC25 VHY25 VRU25 WBQ25 WLM25 WVI25 A65561 IW65561 SS65561 ACO65561 AMK65561 AWG65561 BGC65561 BPY65561 BZU65561 CJQ65561 CTM65561 DDI65561 DNE65561 DXA65561 EGW65561 EQS65561 FAO65561 FKK65561 FUG65561 GEC65561 GNY65561 GXU65561 HHQ65561 HRM65561 IBI65561 ILE65561 IVA65561 JEW65561 JOS65561 JYO65561 KIK65561 KSG65561 LCC65561 LLY65561 LVU65561 MFQ65561 MPM65561 MZI65561 NJE65561 NTA65561 OCW65561 OMS65561 OWO65561 PGK65561 PQG65561 QAC65561 QJY65561 QTU65561 RDQ65561 RNM65561 RXI65561 SHE65561 SRA65561 TAW65561 TKS65561 TUO65561 UEK65561 UOG65561 UYC65561 VHY65561 VRU65561 WBQ65561 WLM65561 WVI65561 A131097 IW131097 SS131097 ACO131097 AMK131097 AWG131097 BGC131097 BPY131097 BZU131097 CJQ131097 CTM131097 DDI131097 DNE131097 DXA131097 EGW131097 EQS131097 FAO131097 FKK131097 FUG131097 GEC131097 GNY131097 GXU131097 HHQ131097 HRM131097 IBI131097 ILE131097 IVA131097 JEW131097 JOS131097 JYO131097 KIK131097 KSG131097 LCC131097 LLY131097 LVU131097 MFQ131097 MPM131097 MZI131097 NJE131097 NTA131097 OCW131097 OMS131097 OWO131097 PGK131097 PQG131097 QAC131097 QJY131097 QTU131097 RDQ131097 RNM131097 RXI131097 SHE131097 SRA131097 TAW131097 TKS131097 TUO131097 UEK131097 UOG131097 UYC131097 VHY131097 VRU131097 WBQ131097 WLM131097 WVI131097 A196633 IW196633 SS196633 ACO196633 AMK196633 AWG196633 BGC196633 BPY196633 BZU196633 CJQ196633 CTM196633 DDI196633 DNE196633 DXA196633 EGW196633 EQS196633 FAO196633 FKK196633 FUG196633 GEC196633 GNY196633 GXU196633 HHQ196633 HRM196633 IBI196633 ILE196633 IVA196633 JEW196633 JOS196633 JYO196633 KIK196633 KSG196633 LCC196633 LLY196633 LVU196633 MFQ196633 MPM196633 MZI196633 NJE196633 NTA196633 OCW196633 OMS196633 OWO196633 PGK196633 PQG196633 QAC196633 QJY196633 QTU196633 RDQ196633 RNM196633 RXI196633 SHE196633 SRA196633 TAW196633 TKS196633 TUO196633 UEK196633 UOG196633 UYC196633 VHY196633 VRU196633 WBQ196633 WLM196633 WVI196633 A262169 IW262169 SS262169 ACO262169 AMK262169 AWG262169 BGC262169 BPY262169 BZU262169 CJQ262169 CTM262169 DDI262169 DNE262169 DXA262169 EGW262169 EQS262169 FAO262169 FKK262169 FUG262169 GEC262169 GNY262169 GXU262169 HHQ262169 HRM262169 IBI262169 ILE262169 IVA262169 JEW262169 JOS262169 JYO262169 KIK262169 KSG262169 LCC262169 LLY262169 LVU262169 MFQ262169 MPM262169 MZI262169 NJE262169 NTA262169 OCW262169 OMS262169 OWO262169 PGK262169 PQG262169 QAC262169 QJY262169 QTU262169 RDQ262169 RNM262169 RXI262169 SHE262169 SRA262169 TAW262169 TKS262169 TUO262169 UEK262169 UOG262169 UYC262169 VHY262169 VRU262169 WBQ262169 WLM262169 WVI262169 A327705 IW327705 SS327705 ACO327705 AMK327705 AWG327705 BGC327705 BPY327705 BZU327705 CJQ327705 CTM327705 DDI327705 DNE327705 DXA327705 EGW327705 EQS327705 FAO327705 FKK327705 FUG327705 GEC327705 GNY327705 GXU327705 HHQ327705 HRM327705 IBI327705 ILE327705 IVA327705 JEW327705 JOS327705 JYO327705 KIK327705 KSG327705 LCC327705 LLY327705 LVU327705 MFQ327705 MPM327705 MZI327705 NJE327705 NTA327705 OCW327705 OMS327705 OWO327705 PGK327705 PQG327705 QAC327705 QJY327705 QTU327705 RDQ327705 RNM327705 RXI327705 SHE327705 SRA327705 TAW327705 TKS327705 TUO327705 UEK327705 UOG327705 UYC327705 VHY327705 VRU327705 WBQ327705 WLM327705 WVI327705 A393241 IW393241 SS393241 ACO393241 AMK393241 AWG393241 BGC393241 BPY393241 BZU393241 CJQ393241 CTM393241 DDI393241 DNE393241 DXA393241 EGW393241 EQS393241 FAO393241 FKK393241 FUG393241 GEC393241 GNY393241 GXU393241 HHQ393241 HRM393241 IBI393241 ILE393241 IVA393241 JEW393241 JOS393241 JYO393241 KIK393241 KSG393241 LCC393241 LLY393241 LVU393241 MFQ393241 MPM393241 MZI393241 NJE393241 NTA393241 OCW393241 OMS393241 OWO393241 PGK393241 PQG393241 QAC393241 QJY393241 QTU393241 RDQ393241 RNM393241 RXI393241 SHE393241 SRA393241 TAW393241 TKS393241 TUO393241 UEK393241 UOG393241 UYC393241 VHY393241 VRU393241 WBQ393241 WLM393241 WVI393241 A458777 IW458777 SS458777 ACO458777 AMK458777 AWG458777 BGC458777 BPY458777 BZU458777 CJQ458777 CTM458777 DDI458777 DNE458777 DXA458777 EGW458777 EQS458777 FAO458777 FKK458777 FUG458777 GEC458777 GNY458777 GXU458777 HHQ458777 HRM458777 IBI458777 ILE458777 IVA458777 JEW458777 JOS458777 JYO458777 KIK458777 KSG458777 LCC458777 LLY458777 LVU458777 MFQ458777 MPM458777 MZI458777 NJE458777 NTA458777 OCW458777 OMS458777 OWO458777 PGK458777 PQG458777 QAC458777 QJY458777 QTU458777 RDQ458777 RNM458777 RXI458777 SHE458777 SRA458777 TAW458777 TKS458777 TUO458777 UEK458777 UOG458777 UYC458777 VHY458777 VRU458777 WBQ458777 WLM458777 WVI458777 A524313 IW524313 SS524313 ACO524313 AMK524313 AWG524313 BGC524313 BPY524313 BZU524313 CJQ524313 CTM524313 DDI524313 DNE524313 DXA524313 EGW524313 EQS524313 FAO524313 FKK524313 FUG524313 GEC524313 GNY524313 GXU524313 HHQ524313 HRM524313 IBI524313 ILE524313 IVA524313 JEW524313 JOS524313 JYO524313 KIK524313 KSG524313 LCC524313 LLY524313 LVU524313 MFQ524313 MPM524313 MZI524313 NJE524313 NTA524313 OCW524313 OMS524313 OWO524313 PGK524313 PQG524313 QAC524313 QJY524313 QTU524313 RDQ524313 RNM524313 RXI524313 SHE524313 SRA524313 TAW524313 TKS524313 TUO524313 UEK524313 UOG524313 UYC524313 VHY524313 VRU524313 WBQ524313 WLM524313 WVI524313 A589849 IW589849 SS589849 ACO589849 AMK589849 AWG589849 BGC589849 BPY589849 BZU589849 CJQ589849 CTM589849 DDI589849 DNE589849 DXA589849 EGW589849 EQS589849 FAO589849 FKK589849 FUG589849 GEC589849 GNY589849 GXU589849 HHQ589849 HRM589849 IBI589849 ILE589849 IVA589849 JEW589849 JOS589849 JYO589849 KIK589849 KSG589849 LCC589849 LLY589849 LVU589849 MFQ589849 MPM589849 MZI589849 NJE589849 NTA589849 OCW589849 OMS589849 OWO589849 PGK589849 PQG589849 QAC589849 QJY589849 QTU589849 RDQ589849 RNM589849 RXI589849 SHE589849 SRA589849 TAW589849 TKS589849 TUO589849 UEK589849 UOG589849 UYC589849 VHY589849 VRU589849 WBQ589849 WLM589849 WVI589849 A655385 IW655385 SS655385 ACO655385 AMK655385 AWG655385 BGC655385 BPY655385 BZU655385 CJQ655385 CTM655385 DDI655385 DNE655385 DXA655385 EGW655385 EQS655385 FAO655385 FKK655385 FUG655385 GEC655385 GNY655385 GXU655385 HHQ655385 HRM655385 IBI655385 ILE655385 IVA655385 JEW655385 JOS655385 JYO655385 KIK655385 KSG655385 LCC655385 LLY655385 LVU655385 MFQ655385 MPM655385 MZI655385 NJE655385 NTA655385 OCW655385 OMS655385 OWO655385 PGK655385 PQG655385 QAC655385 QJY655385 QTU655385 RDQ655385 RNM655385 RXI655385 SHE655385 SRA655385 TAW655385 TKS655385 TUO655385 UEK655385 UOG655385 UYC655385 VHY655385 VRU655385 WBQ655385 WLM655385 WVI655385 A720921 IW720921 SS720921 ACO720921 AMK720921 AWG720921 BGC720921 BPY720921 BZU720921 CJQ720921 CTM720921 DDI720921 DNE720921 DXA720921 EGW720921 EQS720921 FAO720921 FKK720921 FUG720921 GEC720921 GNY720921 GXU720921 HHQ720921 HRM720921 IBI720921 ILE720921 IVA720921 JEW720921 JOS720921 JYO720921 KIK720921 KSG720921 LCC720921 LLY720921 LVU720921 MFQ720921 MPM720921 MZI720921 NJE720921 NTA720921 OCW720921 OMS720921 OWO720921 PGK720921 PQG720921 QAC720921 QJY720921 QTU720921 RDQ720921 RNM720921 RXI720921 SHE720921 SRA720921 TAW720921 TKS720921 TUO720921 UEK720921 UOG720921 UYC720921 VHY720921 VRU720921 WBQ720921 WLM720921 WVI720921 A786457 IW786457 SS786457 ACO786457 AMK786457 AWG786457 BGC786457 BPY786457 BZU786457 CJQ786457 CTM786457 DDI786457 DNE786457 DXA786457 EGW786457 EQS786457 FAO786457 FKK786457 FUG786457 GEC786457 GNY786457 GXU786457 HHQ786457 HRM786457 IBI786457 ILE786457 IVA786457 JEW786457 JOS786457 JYO786457 KIK786457 KSG786457 LCC786457 LLY786457 LVU786457 MFQ786457 MPM786457 MZI786457 NJE786457 NTA786457 OCW786457 OMS786457 OWO786457 PGK786457 PQG786457 QAC786457 QJY786457 QTU786457 RDQ786457 RNM786457 RXI786457 SHE786457 SRA786457 TAW786457 TKS786457 TUO786457 UEK786457 UOG786457 UYC786457 VHY786457 VRU786457 WBQ786457 WLM786457 WVI786457 A851993 IW851993 SS851993 ACO851993 AMK851993 AWG851993 BGC851993 BPY851993 BZU851993 CJQ851993 CTM851993 DDI851993 DNE851993 DXA851993 EGW851993 EQS851993 FAO851993 FKK851993 FUG851993 GEC851993 GNY851993 GXU851993 HHQ851993 HRM851993 IBI851993 ILE851993 IVA851993 JEW851993 JOS851993 JYO851993 KIK851993 KSG851993 LCC851993 LLY851993 LVU851993 MFQ851993 MPM851993 MZI851993 NJE851993 NTA851993 OCW851993 OMS851993 OWO851993 PGK851993 PQG851993 QAC851993 QJY851993 QTU851993 RDQ851993 RNM851993 RXI851993 SHE851993 SRA851993 TAW851993 TKS851993 TUO851993 UEK851993 UOG851993 UYC851993 VHY851993 VRU851993 WBQ851993 WLM851993 WVI851993 A917529 IW917529 SS917529 ACO917529 AMK917529 AWG917529 BGC917529 BPY917529 BZU917529 CJQ917529 CTM917529 DDI917529 DNE917529 DXA917529 EGW917529 EQS917529 FAO917529 FKK917529 FUG917529 GEC917529 GNY917529 GXU917529 HHQ917529 HRM917529 IBI917529 ILE917529 IVA917529 JEW917529 JOS917529 JYO917529 KIK917529 KSG917529 LCC917529 LLY917529 LVU917529 MFQ917529 MPM917529 MZI917529 NJE917529 NTA917529 OCW917529 OMS917529 OWO917529 PGK917529 PQG917529 QAC917529 QJY917529 QTU917529 RDQ917529 RNM917529 RXI917529 SHE917529 SRA917529 TAW917529 TKS917529 TUO917529 UEK917529 UOG917529 UYC917529 VHY917529 VRU917529 WBQ917529 WLM917529 WVI917529 A983065 IW983065 SS983065 ACO983065 AMK983065 AWG983065 BGC983065 BPY983065 BZU983065 CJQ983065 CTM983065 DDI983065 DNE983065 DXA983065 EGW983065 EQS983065 FAO983065 FKK983065 FUG983065 GEC983065 GNY983065 GXU983065 HHQ983065 HRM983065 IBI983065 ILE983065 IVA983065 JEW983065 JOS983065 JYO983065 KIK983065 KSG983065 LCC983065 LLY983065 LVU983065 MFQ983065 MPM983065 MZI983065 NJE983065 NTA983065 OCW983065 OMS983065 OWO983065 PGK983065 PQG983065 QAC983065 QJY983065 QTU983065 RDQ983065 RNM983065 RXI983065 SHE983065 SRA983065 TAW983065 TKS983065 TUO983065 UEK983065 UOG983065 UYC983065 VHY983065 VRU983065 WBQ983065 WLM983065 WVI983065"/>
    <dataValidation allowBlank="1" showInputMessage="1" showErrorMessage="1" promptTitle="OHJE" prompt="Voit halutessasi antaa lisätietoja hankkeen henkilöstökustannuksiin liittyen." sqref="A32:D35 IW32:IZ35 SS32:SV35 ACO32:ACR35 AMK32:AMN35 AWG32:AWJ35 BGC32:BGF35 BPY32:BQB35 BZU32:BZX35 CJQ32:CJT35 CTM32:CTP35 DDI32:DDL35 DNE32:DNH35 DXA32:DXD35 EGW32:EGZ35 EQS32:EQV35 FAO32:FAR35 FKK32:FKN35 FUG32:FUJ35 GEC32:GEF35 GNY32:GOB35 GXU32:GXX35 HHQ32:HHT35 HRM32:HRP35 IBI32:IBL35 ILE32:ILH35 IVA32:IVD35 JEW32:JEZ35 JOS32:JOV35 JYO32:JYR35 KIK32:KIN35 KSG32:KSJ35 LCC32:LCF35 LLY32:LMB35 LVU32:LVX35 MFQ32:MFT35 MPM32:MPP35 MZI32:MZL35 NJE32:NJH35 NTA32:NTD35 OCW32:OCZ35 OMS32:OMV35 OWO32:OWR35 PGK32:PGN35 PQG32:PQJ35 QAC32:QAF35 QJY32:QKB35 QTU32:QTX35 RDQ32:RDT35 RNM32:RNP35 RXI32:RXL35 SHE32:SHH35 SRA32:SRD35 TAW32:TAZ35 TKS32:TKV35 TUO32:TUR35 UEK32:UEN35 UOG32:UOJ35 UYC32:UYF35 VHY32:VIB35 VRU32:VRX35 WBQ32:WBT35 WLM32:WLP35 WVI32:WVL35 A65568:D65571 IW65568:IZ65571 SS65568:SV65571 ACO65568:ACR65571 AMK65568:AMN65571 AWG65568:AWJ65571 BGC65568:BGF65571 BPY65568:BQB65571 BZU65568:BZX65571 CJQ65568:CJT65571 CTM65568:CTP65571 DDI65568:DDL65571 DNE65568:DNH65571 DXA65568:DXD65571 EGW65568:EGZ65571 EQS65568:EQV65571 FAO65568:FAR65571 FKK65568:FKN65571 FUG65568:FUJ65571 GEC65568:GEF65571 GNY65568:GOB65571 GXU65568:GXX65571 HHQ65568:HHT65571 HRM65568:HRP65571 IBI65568:IBL65571 ILE65568:ILH65571 IVA65568:IVD65571 JEW65568:JEZ65571 JOS65568:JOV65571 JYO65568:JYR65571 KIK65568:KIN65571 KSG65568:KSJ65571 LCC65568:LCF65571 LLY65568:LMB65571 LVU65568:LVX65571 MFQ65568:MFT65571 MPM65568:MPP65571 MZI65568:MZL65571 NJE65568:NJH65571 NTA65568:NTD65571 OCW65568:OCZ65571 OMS65568:OMV65571 OWO65568:OWR65571 PGK65568:PGN65571 PQG65568:PQJ65571 QAC65568:QAF65571 QJY65568:QKB65571 QTU65568:QTX65571 RDQ65568:RDT65571 RNM65568:RNP65571 RXI65568:RXL65571 SHE65568:SHH65571 SRA65568:SRD65571 TAW65568:TAZ65571 TKS65568:TKV65571 TUO65568:TUR65571 UEK65568:UEN65571 UOG65568:UOJ65571 UYC65568:UYF65571 VHY65568:VIB65571 VRU65568:VRX65571 WBQ65568:WBT65571 WLM65568:WLP65571 WVI65568:WVL65571 A131104:D131107 IW131104:IZ131107 SS131104:SV131107 ACO131104:ACR131107 AMK131104:AMN131107 AWG131104:AWJ131107 BGC131104:BGF131107 BPY131104:BQB131107 BZU131104:BZX131107 CJQ131104:CJT131107 CTM131104:CTP131107 DDI131104:DDL131107 DNE131104:DNH131107 DXA131104:DXD131107 EGW131104:EGZ131107 EQS131104:EQV131107 FAO131104:FAR131107 FKK131104:FKN131107 FUG131104:FUJ131107 GEC131104:GEF131107 GNY131104:GOB131107 GXU131104:GXX131107 HHQ131104:HHT131107 HRM131104:HRP131107 IBI131104:IBL131107 ILE131104:ILH131107 IVA131104:IVD131107 JEW131104:JEZ131107 JOS131104:JOV131107 JYO131104:JYR131107 KIK131104:KIN131107 KSG131104:KSJ131107 LCC131104:LCF131107 LLY131104:LMB131107 LVU131104:LVX131107 MFQ131104:MFT131107 MPM131104:MPP131107 MZI131104:MZL131107 NJE131104:NJH131107 NTA131104:NTD131107 OCW131104:OCZ131107 OMS131104:OMV131107 OWO131104:OWR131107 PGK131104:PGN131107 PQG131104:PQJ131107 QAC131104:QAF131107 QJY131104:QKB131107 QTU131104:QTX131107 RDQ131104:RDT131107 RNM131104:RNP131107 RXI131104:RXL131107 SHE131104:SHH131107 SRA131104:SRD131107 TAW131104:TAZ131107 TKS131104:TKV131107 TUO131104:TUR131107 UEK131104:UEN131107 UOG131104:UOJ131107 UYC131104:UYF131107 VHY131104:VIB131107 VRU131104:VRX131107 WBQ131104:WBT131107 WLM131104:WLP131107 WVI131104:WVL131107 A196640:D196643 IW196640:IZ196643 SS196640:SV196643 ACO196640:ACR196643 AMK196640:AMN196643 AWG196640:AWJ196643 BGC196640:BGF196643 BPY196640:BQB196643 BZU196640:BZX196643 CJQ196640:CJT196643 CTM196640:CTP196643 DDI196640:DDL196643 DNE196640:DNH196643 DXA196640:DXD196643 EGW196640:EGZ196643 EQS196640:EQV196643 FAO196640:FAR196643 FKK196640:FKN196643 FUG196640:FUJ196643 GEC196640:GEF196643 GNY196640:GOB196643 GXU196640:GXX196643 HHQ196640:HHT196643 HRM196640:HRP196643 IBI196640:IBL196643 ILE196640:ILH196643 IVA196640:IVD196643 JEW196640:JEZ196643 JOS196640:JOV196643 JYO196640:JYR196643 KIK196640:KIN196643 KSG196640:KSJ196643 LCC196640:LCF196643 LLY196640:LMB196643 LVU196640:LVX196643 MFQ196640:MFT196643 MPM196640:MPP196643 MZI196640:MZL196643 NJE196640:NJH196643 NTA196640:NTD196643 OCW196640:OCZ196643 OMS196640:OMV196643 OWO196640:OWR196643 PGK196640:PGN196643 PQG196640:PQJ196643 QAC196640:QAF196643 QJY196640:QKB196643 QTU196640:QTX196643 RDQ196640:RDT196643 RNM196640:RNP196643 RXI196640:RXL196643 SHE196640:SHH196643 SRA196640:SRD196643 TAW196640:TAZ196643 TKS196640:TKV196643 TUO196640:TUR196643 UEK196640:UEN196643 UOG196640:UOJ196643 UYC196640:UYF196643 VHY196640:VIB196643 VRU196640:VRX196643 WBQ196640:WBT196643 WLM196640:WLP196643 WVI196640:WVL196643 A262176:D262179 IW262176:IZ262179 SS262176:SV262179 ACO262176:ACR262179 AMK262176:AMN262179 AWG262176:AWJ262179 BGC262176:BGF262179 BPY262176:BQB262179 BZU262176:BZX262179 CJQ262176:CJT262179 CTM262176:CTP262179 DDI262176:DDL262179 DNE262176:DNH262179 DXA262176:DXD262179 EGW262176:EGZ262179 EQS262176:EQV262179 FAO262176:FAR262179 FKK262176:FKN262179 FUG262176:FUJ262179 GEC262176:GEF262179 GNY262176:GOB262179 GXU262176:GXX262179 HHQ262176:HHT262179 HRM262176:HRP262179 IBI262176:IBL262179 ILE262176:ILH262179 IVA262176:IVD262179 JEW262176:JEZ262179 JOS262176:JOV262179 JYO262176:JYR262179 KIK262176:KIN262179 KSG262176:KSJ262179 LCC262176:LCF262179 LLY262176:LMB262179 LVU262176:LVX262179 MFQ262176:MFT262179 MPM262176:MPP262179 MZI262176:MZL262179 NJE262176:NJH262179 NTA262176:NTD262179 OCW262176:OCZ262179 OMS262176:OMV262179 OWO262176:OWR262179 PGK262176:PGN262179 PQG262176:PQJ262179 QAC262176:QAF262179 QJY262176:QKB262179 QTU262176:QTX262179 RDQ262176:RDT262179 RNM262176:RNP262179 RXI262176:RXL262179 SHE262176:SHH262179 SRA262176:SRD262179 TAW262176:TAZ262179 TKS262176:TKV262179 TUO262176:TUR262179 UEK262176:UEN262179 UOG262176:UOJ262179 UYC262176:UYF262179 VHY262176:VIB262179 VRU262176:VRX262179 WBQ262176:WBT262179 WLM262176:WLP262179 WVI262176:WVL262179 A327712:D327715 IW327712:IZ327715 SS327712:SV327715 ACO327712:ACR327715 AMK327712:AMN327715 AWG327712:AWJ327715 BGC327712:BGF327715 BPY327712:BQB327715 BZU327712:BZX327715 CJQ327712:CJT327715 CTM327712:CTP327715 DDI327712:DDL327715 DNE327712:DNH327715 DXA327712:DXD327715 EGW327712:EGZ327715 EQS327712:EQV327715 FAO327712:FAR327715 FKK327712:FKN327715 FUG327712:FUJ327715 GEC327712:GEF327715 GNY327712:GOB327715 GXU327712:GXX327715 HHQ327712:HHT327715 HRM327712:HRP327715 IBI327712:IBL327715 ILE327712:ILH327715 IVA327712:IVD327715 JEW327712:JEZ327715 JOS327712:JOV327715 JYO327712:JYR327715 KIK327712:KIN327715 KSG327712:KSJ327715 LCC327712:LCF327715 LLY327712:LMB327715 LVU327712:LVX327715 MFQ327712:MFT327715 MPM327712:MPP327715 MZI327712:MZL327715 NJE327712:NJH327715 NTA327712:NTD327715 OCW327712:OCZ327715 OMS327712:OMV327715 OWO327712:OWR327715 PGK327712:PGN327715 PQG327712:PQJ327715 QAC327712:QAF327715 QJY327712:QKB327715 QTU327712:QTX327715 RDQ327712:RDT327715 RNM327712:RNP327715 RXI327712:RXL327715 SHE327712:SHH327715 SRA327712:SRD327715 TAW327712:TAZ327715 TKS327712:TKV327715 TUO327712:TUR327715 UEK327712:UEN327715 UOG327712:UOJ327715 UYC327712:UYF327715 VHY327712:VIB327715 VRU327712:VRX327715 WBQ327712:WBT327715 WLM327712:WLP327715 WVI327712:WVL327715 A393248:D393251 IW393248:IZ393251 SS393248:SV393251 ACO393248:ACR393251 AMK393248:AMN393251 AWG393248:AWJ393251 BGC393248:BGF393251 BPY393248:BQB393251 BZU393248:BZX393251 CJQ393248:CJT393251 CTM393248:CTP393251 DDI393248:DDL393251 DNE393248:DNH393251 DXA393248:DXD393251 EGW393248:EGZ393251 EQS393248:EQV393251 FAO393248:FAR393251 FKK393248:FKN393251 FUG393248:FUJ393251 GEC393248:GEF393251 GNY393248:GOB393251 GXU393248:GXX393251 HHQ393248:HHT393251 HRM393248:HRP393251 IBI393248:IBL393251 ILE393248:ILH393251 IVA393248:IVD393251 JEW393248:JEZ393251 JOS393248:JOV393251 JYO393248:JYR393251 KIK393248:KIN393251 KSG393248:KSJ393251 LCC393248:LCF393251 LLY393248:LMB393251 LVU393248:LVX393251 MFQ393248:MFT393251 MPM393248:MPP393251 MZI393248:MZL393251 NJE393248:NJH393251 NTA393248:NTD393251 OCW393248:OCZ393251 OMS393248:OMV393251 OWO393248:OWR393251 PGK393248:PGN393251 PQG393248:PQJ393251 QAC393248:QAF393251 QJY393248:QKB393251 QTU393248:QTX393251 RDQ393248:RDT393251 RNM393248:RNP393251 RXI393248:RXL393251 SHE393248:SHH393251 SRA393248:SRD393251 TAW393248:TAZ393251 TKS393248:TKV393251 TUO393248:TUR393251 UEK393248:UEN393251 UOG393248:UOJ393251 UYC393248:UYF393251 VHY393248:VIB393251 VRU393248:VRX393251 WBQ393248:WBT393251 WLM393248:WLP393251 WVI393248:WVL393251 A458784:D458787 IW458784:IZ458787 SS458784:SV458787 ACO458784:ACR458787 AMK458784:AMN458787 AWG458784:AWJ458787 BGC458784:BGF458787 BPY458784:BQB458787 BZU458784:BZX458787 CJQ458784:CJT458787 CTM458784:CTP458787 DDI458784:DDL458787 DNE458784:DNH458787 DXA458784:DXD458787 EGW458784:EGZ458787 EQS458784:EQV458787 FAO458784:FAR458787 FKK458784:FKN458787 FUG458784:FUJ458787 GEC458784:GEF458787 GNY458784:GOB458787 GXU458784:GXX458787 HHQ458784:HHT458787 HRM458784:HRP458787 IBI458784:IBL458787 ILE458784:ILH458787 IVA458784:IVD458787 JEW458784:JEZ458787 JOS458784:JOV458787 JYO458784:JYR458787 KIK458784:KIN458787 KSG458784:KSJ458787 LCC458784:LCF458787 LLY458784:LMB458787 LVU458784:LVX458787 MFQ458784:MFT458787 MPM458784:MPP458787 MZI458784:MZL458787 NJE458784:NJH458787 NTA458784:NTD458787 OCW458784:OCZ458787 OMS458784:OMV458787 OWO458784:OWR458787 PGK458784:PGN458787 PQG458784:PQJ458787 QAC458784:QAF458787 QJY458784:QKB458787 QTU458784:QTX458787 RDQ458784:RDT458787 RNM458784:RNP458787 RXI458784:RXL458787 SHE458784:SHH458787 SRA458784:SRD458787 TAW458784:TAZ458787 TKS458784:TKV458787 TUO458784:TUR458787 UEK458784:UEN458787 UOG458784:UOJ458787 UYC458784:UYF458787 VHY458784:VIB458787 VRU458784:VRX458787 WBQ458784:WBT458787 WLM458784:WLP458787 WVI458784:WVL458787 A524320:D524323 IW524320:IZ524323 SS524320:SV524323 ACO524320:ACR524323 AMK524320:AMN524323 AWG524320:AWJ524323 BGC524320:BGF524323 BPY524320:BQB524323 BZU524320:BZX524323 CJQ524320:CJT524323 CTM524320:CTP524323 DDI524320:DDL524323 DNE524320:DNH524323 DXA524320:DXD524323 EGW524320:EGZ524323 EQS524320:EQV524323 FAO524320:FAR524323 FKK524320:FKN524323 FUG524320:FUJ524323 GEC524320:GEF524323 GNY524320:GOB524323 GXU524320:GXX524323 HHQ524320:HHT524323 HRM524320:HRP524323 IBI524320:IBL524323 ILE524320:ILH524323 IVA524320:IVD524323 JEW524320:JEZ524323 JOS524320:JOV524323 JYO524320:JYR524323 KIK524320:KIN524323 KSG524320:KSJ524323 LCC524320:LCF524323 LLY524320:LMB524323 LVU524320:LVX524323 MFQ524320:MFT524323 MPM524320:MPP524323 MZI524320:MZL524323 NJE524320:NJH524323 NTA524320:NTD524323 OCW524320:OCZ524323 OMS524320:OMV524323 OWO524320:OWR524323 PGK524320:PGN524323 PQG524320:PQJ524323 QAC524320:QAF524323 QJY524320:QKB524323 QTU524320:QTX524323 RDQ524320:RDT524323 RNM524320:RNP524323 RXI524320:RXL524323 SHE524320:SHH524323 SRA524320:SRD524323 TAW524320:TAZ524323 TKS524320:TKV524323 TUO524320:TUR524323 UEK524320:UEN524323 UOG524320:UOJ524323 UYC524320:UYF524323 VHY524320:VIB524323 VRU524320:VRX524323 WBQ524320:WBT524323 WLM524320:WLP524323 WVI524320:WVL524323 A589856:D589859 IW589856:IZ589859 SS589856:SV589859 ACO589856:ACR589859 AMK589856:AMN589859 AWG589856:AWJ589859 BGC589856:BGF589859 BPY589856:BQB589859 BZU589856:BZX589859 CJQ589856:CJT589859 CTM589856:CTP589859 DDI589856:DDL589859 DNE589856:DNH589859 DXA589856:DXD589859 EGW589856:EGZ589859 EQS589856:EQV589859 FAO589856:FAR589859 FKK589856:FKN589859 FUG589856:FUJ589859 GEC589856:GEF589859 GNY589856:GOB589859 GXU589856:GXX589859 HHQ589856:HHT589859 HRM589856:HRP589859 IBI589856:IBL589859 ILE589856:ILH589859 IVA589856:IVD589859 JEW589856:JEZ589859 JOS589856:JOV589859 JYO589856:JYR589859 KIK589856:KIN589859 KSG589856:KSJ589859 LCC589856:LCF589859 LLY589856:LMB589859 LVU589856:LVX589859 MFQ589856:MFT589859 MPM589856:MPP589859 MZI589856:MZL589859 NJE589856:NJH589859 NTA589856:NTD589859 OCW589856:OCZ589859 OMS589856:OMV589859 OWO589856:OWR589859 PGK589856:PGN589859 PQG589856:PQJ589859 QAC589856:QAF589859 QJY589856:QKB589859 QTU589856:QTX589859 RDQ589856:RDT589859 RNM589856:RNP589859 RXI589856:RXL589859 SHE589856:SHH589859 SRA589856:SRD589859 TAW589856:TAZ589859 TKS589856:TKV589859 TUO589856:TUR589859 UEK589856:UEN589859 UOG589856:UOJ589859 UYC589856:UYF589859 VHY589856:VIB589859 VRU589856:VRX589859 WBQ589856:WBT589859 WLM589856:WLP589859 WVI589856:WVL589859 A655392:D655395 IW655392:IZ655395 SS655392:SV655395 ACO655392:ACR655395 AMK655392:AMN655395 AWG655392:AWJ655395 BGC655392:BGF655395 BPY655392:BQB655395 BZU655392:BZX655395 CJQ655392:CJT655395 CTM655392:CTP655395 DDI655392:DDL655395 DNE655392:DNH655395 DXA655392:DXD655395 EGW655392:EGZ655395 EQS655392:EQV655395 FAO655392:FAR655395 FKK655392:FKN655395 FUG655392:FUJ655395 GEC655392:GEF655395 GNY655392:GOB655395 GXU655392:GXX655395 HHQ655392:HHT655395 HRM655392:HRP655395 IBI655392:IBL655395 ILE655392:ILH655395 IVA655392:IVD655395 JEW655392:JEZ655395 JOS655392:JOV655395 JYO655392:JYR655395 KIK655392:KIN655395 KSG655392:KSJ655395 LCC655392:LCF655395 LLY655392:LMB655395 LVU655392:LVX655395 MFQ655392:MFT655395 MPM655392:MPP655395 MZI655392:MZL655395 NJE655392:NJH655395 NTA655392:NTD655395 OCW655392:OCZ655395 OMS655392:OMV655395 OWO655392:OWR655395 PGK655392:PGN655395 PQG655392:PQJ655395 QAC655392:QAF655395 QJY655392:QKB655395 QTU655392:QTX655395 RDQ655392:RDT655395 RNM655392:RNP655395 RXI655392:RXL655395 SHE655392:SHH655395 SRA655392:SRD655395 TAW655392:TAZ655395 TKS655392:TKV655395 TUO655392:TUR655395 UEK655392:UEN655395 UOG655392:UOJ655395 UYC655392:UYF655395 VHY655392:VIB655395 VRU655392:VRX655395 WBQ655392:WBT655395 WLM655392:WLP655395 WVI655392:WVL655395 A720928:D720931 IW720928:IZ720931 SS720928:SV720931 ACO720928:ACR720931 AMK720928:AMN720931 AWG720928:AWJ720931 BGC720928:BGF720931 BPY720928:BQB720931 BZU720928:BZX720931 CJQ720928:CJT720931 CTM720928:CTP720931 DDI720928:DDL720931 DNE720928:DNH720931 DXA720928:DXD720931 EGW720928:EGZ720931 EQS720928:EQV720931 FAO720928:FAR720931 FKK720928:FKN720931 FUG720928:FUJ720931 GEC720928:GEF720931 GNY720928:GOB720931 GXU720928:GXX720931 HHQ720928:HHT720931 HRM720928:HRP720931 IBI720928:IBL720931 ILE720928:ILH720931 IVA720928:IVD720931 JEW720928:JEZ720931 JOS720928:JOV720931 JYO720928:JYR720931 KIK720928:KIN720931 KSG720928:KSJ720931 LCC720928:LCF720931 LLY720928:LMB720931 LVU720928:LVX720931 MFQ720928:MFT720931 MPM720928:MPP720931 MZI720928:MZL720931 NJE720928:NJH720931 NTA720928:NTD720931 OCW720928:OCZ720931 OMS720928:OMV720931 OWO720928:OWR720931 PGK720928:PGN720931 PQG720928:PQJ720931 QAC720928:QAF720931 QJY720928:QKB720931 QTU720928:QTX720931 RDQ720928:RDT720931 RNM720928:RNP720931 RXI720928:RXL720931 SHE720928:SHH720931 SRA720928:SRD720931 TAW720928:TAZ720931 TKS720928:TKV720931 TUO720928:TUR720931 UEK720928:UEN720931 UOG720928:UOJ720931 UYC720928:UYF720931 VHY720928:VIB720931 VRU720928:VRX720931 WBQ720928:WBT720931 WLM720928:WLP720931 WVI720928:WVL720931 A786464:D786467 IW786464:IZ786467 SS786464:SV786467 ACO786464:ACR786467 AMK786464:AMN786467 AWG786464:AWJ786467 BGC786464:BGF786467 BPY786464:BQB786467 BZU786464:BZX786467 CJQ786464:CJT786467 CTM786464:CTP786467 DDI786464:DDL786467 DNE786464:DNH786467 DXA786464:DXD786467 EGW786464:EGZ786467 EQS786464:EQV786467 FAO786464:FAR786467 FKK786464:FKN786467 FUG786464:FUJ786467 GEC786464:GEF786467 GNY786464:GOB786467 GXU786464:GXX786467 HHQ786464:HHT786467 HRM786464:HRP786467 IBI786464:IBL786467 ILE786464:ILH786467 IVA786464:IVD786467 JEW786464:JEZ786467 JOS786464:JOV786467 JYO786464:JYR786467 KIK786464:KIN786467 KSG786464:KSJ786467 LCC786464:LCF786467 LLY786464:LMB786467 LVU786464:LVX786467 MFQ786464:MFT786467 MPM786464:MPP786467 MZI786464:MZL786467 NJE786464:NJH786467 NTA786464:NTD786467 OCW786464:OCZ786467 OMS786464:OMV786467 OWO786464:OWR786467 PGK786464:PGN786467 PQG786464:PQJ786467 QAC786464:QAF786467 QJY786464:QKB786467 QTU786464:QTX786467 RDQ786464:RDT786467 RNM786464:RNP786467 RXI786464:RXL786467 SHE786464:SHH786467 SRA786464:SRD786467 TAW786464:TAZ786467 TKS786464:TKV786467 TUO786464:TUR786467 UEK786464:UEN786467 UOG786464:UOJ786467 UYC786464:UYF786467 VHY786464:VIB786467 VRU786464:VRX786467 WBQ786464:WBT786467 WLM786464:WLP786467 WVI786464:WVL786467 A852000:D852003 IW852000:IZ852003 SS852000:SV852003 ACO852000:ACR852003 AMK852000:AMN852003 AWG852000:AWJ852003 BGC852000:BGF852003 BPY852000:BQB852003 BZU852000:BZX852003 CJQ852000:CJT852003 CTM852000:CTP852003 DDI852000:DDL852003 DNE852000:DNH852003 DXA852000:DXD852003 EGW852000:EGZ852003 EQS852000:EQV852003 FAO852000:FAR852003 FKK852000:FKN852003 FUG852000:FUJ852003 GEC852000:GEF852003 GNY852000:GOB852003 GXU852000:GXX852003 HHQ852000:HHT852003 HRM852000:HRP852003 IBI852000:IBL852003 ILE852000:ILH852003 IVA852000:IVD852003 JEW852000:JEZ852003 JOS852000:JOV852003 JYO852000:JYR852003 KIK852000:KIN852003 KSG852000:KSJ852003 LCC852000:LCF852003 LLY852000:LMB852003 LVU852000:LVX852003 MFQ852000:MFT852003 MPM852000:MPP852003 MZI852000:MZL852003 NJE852000:NJH852003 NTA852000:NTD852003 OCW852000:OCZ852003 OMS852000:OMV852003 OWO852000:OWR852003 PGK852000:PGN852003 PQG852000:PQJ852003 QAC852000:QAF852003 QJY852000:QKB852003 QTU852000:QTX852003 RDQ852000:RDT852003 RNM852000:RNP852003 RXI852000:RXL852003 SHE852000:SHH852003 SRA852000:SRD852003 TAW852000:TAZ852003 TKS852000:TKV852003 TUO852000:TUR852003 UEK852000:UEN852003 UOG852000:UOJ852003 UYC852000:UYF852003 VHY852000:VIB852003 VRU852000:VRX852003 WBQ852000:WBT852003 WLM852000:WLP852003 WVI852000:WVL852003 A917536:D917539 IW917536:IZ917539 SS917536:SV917539 ACO917536:ACR917539 AMK917536:AMN917539 AWG917536:AWJ917539 BGC917536:BGF917539 BPY917536:BQB917539 BZU917536:BZX917539 CJQ917536:CJT917539 CTM917536:CTP917539 DDI917536:DDL917539 DNE917536:DNH917539 DXA917536:DXD917539 EGW917536:EGZ917539 EQS917536:EQV917539 FAO917536:FAR917539 FKK917536:FKN917539 FUG917536:FUJ917539 GEC917536:GEF917539 GNY917536:GOB917539 GXU917536:GXX917539 HHQ917536:HHT917539 HRM917536:HRP917539 IBI917536:IBL917539 ILE917536:ILH917539 IVA917536:IVD917539 JEW917536:JEZ917539 JOS917536:JOV917539 JYO917536:JYR917539 KIK917536:KIN917539 KSG917536:KSJ917539 LCC917536:LCF917539 LLY917536:LMB917539 LVU917536:LVX917539 MFQ917536:MFT917539 MPM917536:MPP917539 MZI917536:MZL917539 NJE917536:NJH917539 NTA917536:NTD917539 OCW917536:OCZ917539 OMS917536:OMV917539 OWO917536:OWR917539 PGK917536:PGN917539 PQG917536:PQJ917539 QAC917536:QAF917539 QJY917536:QKB917539 QTU917536:QTX917539 RDQ917536:RDT917539 RNM917536:RNP917539 RXI917536:RXL917539 SHE917536:SHH917539 SRA917536:SRD917539 TAW917536:TAZ917539 TKS917536:TKV917539 TUO917536:TUR917539 UEK917536:UEN917539 UOG917536:UOJ917539 UYC917536:UYF917539 VHY917536:VIB917539 VRU917536:VRX917539 WBQ917536:WBT917539 WLM917536:WLP917539 WVI917536:WVL917539 A983072:D983075 IW983072:IZ983075 SS983072:SV983075 ACO983072:ACR983075 AMK983072:AMN983075 AWG983072:AWJ983075 BGC983072:BGF983075 BPY983072:BQB983075 BZU983072:BZX983075 CJQ983072:CJT983075 CTM983072:CTP983075 DDI983072:DDL983075 DNE983072:DNH983075 DXA983072:DXD983075 EGW983072:EGZ983075 EQS983072:EQV983075 FAO983072:FAR983075 FKK983072:FKN983075 FUG983072:FUJ983075 GEC983072:GEF983075 GNY983072:GOB983075 GXU983072:GXX983075 HHQ983072:HHT983075 HRM983072:HRP983075 IBI983072:IBL983075 ILE983072:ILH983075 IVA983072:IVD983075 JEW983072:JEZ983075 JOS983072:JOV983075 JYO983072:JYR983075 KIK983072:KIN983075 KSG983072:KSJ983075 LCC983072:LCF983075 LLY983072:LMB983075 LVU983072:LVX983075 MFQ983072:MFT983075 MPM983072:MPP983075 MZI983072:MZL983075 NJE983072:NJH983075 NTA983072:NTD983075 OCW983072:OCZ983075 OMS983072:OMV983075 OWO983072:OWR983075 PGK983072:PGN983075 PQG983072:PQJ983075 QAC983072:QAF983075 QJY983072:QKB983075 QTU983072:QTX983075 RDQ983072:RDT983075 RNM983072:RNP983075 RXI983072:RXL983075 SHE983072:SHH983075 SRA983072:SRD983075 TAW983072:TAZ983075 TKS983072:TKV983075 TUO983072:TUR983075 UEK983072:UEN983075 UOG983072:UOJ983075 UYC983072:UYF983075 VHY983072:VIB983075 VRU983072:VRX983075 WBQ983072:WBT983075 WLM983072:WLP983075 WVI983072:WVL983075"/>
    <dataValidation errorStyle="warning" allowBlank="1" showInputMessage="1" showErrorMessage="1" errorTitle="fadsfasd" error="fadfdsaffadsfdsa" sqref="E11:E19 JA11:JA19 SW11:SW19 ACS11:ACS19 AMO11:AMO19 AWK11:AWK19 BGG11:BGG19 BQC11:BQC19 BZY11:BZY19 CJU11:CJU19 CTQ11:CTQ19 DDM11:DDM19 DNI11:DNI19 DXE11:DXE19 EHA11:EHA19 EQW11:EQW19 FAS11:FAS19 FKO11:FKO19 FUK11:FUK19 GEG11:GEG19 GOC11:GOC19 GXY11:GXY19 HHU11:HHU19 HRQ11:HRQ19 IBM11:IBM19 ILI11:ILI19 IVE11:IVE19 JFA11:JFA19 JOW11:JOW19 JYS11:JYS19 KIO11:KIO19 KSK11:KSK19 LCG11:LCG19 LMC11:LMC19 LVY11:LVY19 MFU11:MFU19 MPQ11:MPQ19 MZM11:MZM19 NJI11:NJI19 NTE11:NTE19 ODA11:ODA19 OMW11:OMW19 OWS11:OWS19 PGO11:PGO19 PQK11:PQK19 QAG11:QAG19 QKC11:QKC19 QTY11:QTY19 RDU11:RDU19 RNQ11:RNQ19 RXM11:RXM19 SHI11:SHI19 SRE11:SRE19 TBA11:TBA19 TKW11:TKW19 TUS11:TUS19 UEO11:UEO19 UOK11:UOK19 UYG11:UYG19 VIC11:VIC19 VRY11:VRY19 WBU11:WBU19 WLQ11:WLQ19 WVM11:WVM19 E65547:E65555 JA65547:JA65555 SW65547:SW65555 ACS65547:ACS65555 AMO65547:AMO65555 AWK65547:AWK65555 BGG65547:BGG65555 BQC65547:BQC65555 BZY65547:BZY65555 CJU65547:CJU65555 CTQ65547:CTQ65555 DDM65547:DDM65555 DNI65547:DNI65555 DXE65547:DXE65555 EHA65547:EHA65555 EQW65547:EQW65555 FAS65547:FAS65555 FKO65547:FKO65555 FUK65547:FUK65555 GEG65547:GEG65555 GOC65547:GOC65555 GXY65547:GXY65555 HHU65547:HHU65555 HRQ65547:HRQ65555 IBM65547:IBM65555 ILI65547:ILI65555 IVE65547:IVE65555 JFA65547:JFA65555 JOW65547:JOW65555 JYS65547:JYS65555 KIO65547:KIO65555 KSK65547:KSK65555 LCG65547:LCG65555 LMC65547:LMC65555 LVY65547:LVY65555 MFU65547:MFU65555 MPQ65547:MPQ65555 MZM65547:MZM65555 NJI65547:NJI65555 NTE65547:NTE65555 ODA65547:ODA65555 OMW65547:OMW65555 OWS65547:OWS65555 PGO65547:PGO65555 PQK65547:PQK65555 QAG65547:QAG65555 QKC65547:QKC65555 QTY65547:QTY65555 RDU65547:RDU65555 RNQ65547:RNQ65555 RXM65547:RXM65555 SHI65547:SHI65555 SRE65547:SRE65555 TBA65547:TBA65555 TKW65547:TKW65555 TUS65547:TUS65555 UEO65547:UEO65555 UOK65547:UOK65555 UYG65547:UYG65555 VIC65547:VIC65555 VRY65547:VRY65555 WBU65547:WBU65555 WLQ65547:WLQ65555 WVM65547:WVM65555 E131083:E131091 JA131083:JA131091 SW131083:SW131091 ACS131083:ACS131091 AMO131083:AMO131091 AWK131083:AWK131091 BGG131083:BGG131091 BQC131083:BQC131091 BZY131083:BZY131091 CJU131083:CJU131091 CTQ131083:CTQ131091 DDM131083:DDM131091 DNI131083:DNI131091 DXE131083:DXE131091 EHA131083:EHA131091 EQW131083:EQW131091 FAS131083:FAS131091 FKO131083:FKO131091 FUK131083:FUK131091 GEG131083:GEG131091 GOC131083:GOC131091 GXY131083:GXY131091 HHU131083:HHU131091 HRQ131083:HRQ131091 IBM131083:IBM131091 ILI131083:ILI131091 IVE131083:IVE131091 JFA131083:JFA131091 JOW131083:JOW131091 JYS131083:JYS131091 KIO131083:KIO131091 KSK131083:KSK131091 LCG131083:LCG131091 LMC131083:LMC131091 LVY131083:LVY131091 MFU131083:MFU131091 MPQ131083:MPQ131091 MZM131083:MZM131091 NJI131083:NJI131091 NTE131083:NTE131091 ODA131083:ODA131091 OMW131083:OMW131091 OWS131083:OWS131091 PGO131083:PGO131091 PQK131083:PQK131091 QAG131083:QAG131091 QKC131083:QKC131091 QTY131083:QTY131091 RDU131083:RDU131091 RNQ131083:RNQ131091 RXM131083:RXM131091 SHI131083:SHI131091 SRE131083:SRE131091 TBA131083:TBA131091 TKW131083:TKW131091 TUS131083:TUS131091 UEO131083:UEO131091 UOK131083:UOK131091 UYG131083:UYG131091 VIC131083:VIC131091 VRY131083:VRY131091 WBU131083:WBU131091 WLQ131083:WLQ131091 WVM131083:WVM131091 E196619:E196627 JA196619:JA196627 SW196619:SW196627 ACS196619:ACS196627 AMO196619:AMO196627 AWK196619:AWK196627 BGG196619:BGG196627 BQC196619:BQC196627 BZY196619:BZY196627 CJU196619:CJU196627 CTQ196619:CTQ196627 DDM196619:DDM196627 DNI196619:DNI196627 DXE196619:DXE196627 EHA196619:EHA196627 EQW196619:EQW196627 FAS196619:FAS196627 FKO196619:FKO196627 FUK196619:FUK196627 GEG196619:GEG196627 GOC196619:GOC196627 GXY196619:GXY196627 HHU196619:HHU196627 HRQ196619:HRQ196627 IBM196619:IBM196627 ILI196619:ILI196627 IVE196619:IVE196627 JFA196619:JFA196627 JOW196619:JOW196627 JYS196619:JYS196627 KIO196619:KIO196627 KSK196619:KSK196627 LCG196619:LCG196627 LMC196619:LMC196627 LVY196619:LVY196627 MFU196619:MFU196627 MPQ196619:MPQ196627 MZM196619:MZM196627 NJI196619:NJI196627 NTE196619:NTE196627 ODA196619:ODA196627 OMW196619:OMW196627 OWS196619:OWS196627 PGO196619:PGO196627 PQK196619:PQK196627 QAG196619:QAG196627 QKC196619:QKC196627 QTY196619:QTY196627 RDU196619:RDU196627 RNQ196619:RNQ196627 RXM196619:RXM196627 SHI196619:SHI196627 SRE196619:SRE196627 TBA196619:TBA196627 TKW196619:TKW196627 TUS196619:TUS196627 UEO196619:UEO196627 UOK196619:UOK196627 UYG196619:UYG196627 VIC196619:VIC196627 VRY196619:VRY196627 WBU196619:WBU196627 WLQ196619:WLQ196627 WVM196619:WVM196627 E262155:E262163 JA262155:JA262163 SW262155:SW262163 ACS262155:ACS262163 AMO262155:AMO262163 AWK262155:AWK262163 BGG262155:BGG262163 BQC262155:BQC262163 BZY262155:BZY262163 CJU262155:CJU262163 CTQ262155:CTQ262163 DDM262155:DDM262163 DNI262155:DNI262163 DXE262155:DXE262163 EHA262155:EHA262163 EQW262155:EQW262163 FAS262155:FAS262163 FKO262155:FKO262163 FUK262155:FUK262163 GEG262155:GEG262163 GOC262155:GOC262163 GXY262155:GXY262163 HHU262155:HHU262163 HRQ262155:HRQ262163 IBM262155:IBM262163 ILI262155:ILI262163 IVE262155:IVE262163 JFA262155:JFA262163 JOW262155:JOW262163 JYS262155:JYS262163 KIO262155:KIO262163 KSK262155:KSK262163 LCG262155:LCG262163 LMC262155:LMC262163 LVY262155:LVY262163 MFU262155:MFU262163 MPQ262155:MPQ262163 MZM262155:MZM262163 NJI262155:NJI262163 NTE262155:NTE262163 ODA262155:ODA262163 OMW262155:OMW262163 OWS262155:OWS262163 PGO262155:PGO262163 PQK262155:PQK262163 QAG262155:QAG262163 QKC262155:QKC262163 QTY262155:QTY262163 RDU262155:RDU262163 RNQ262155:RNQ262163 RXM262155:RXM262163 SHI262155:SHI262163 SRE262155:SRE262163 TBA262155:TBA262163 TKW262155:TKW262163 TUS262155:TUS262163 UEO262155:UEO262163 UOK262155:UOK262163 UYG262155:UYG262163 VIC262155:VIC262163 VRY262155:VRY262163 WBU262155:WBU262163 WLQ262155:WLQ262163 WVM262155:WVM262163 E327691:E327699 JA327691:JA327699 SW327691:SW327699 ACS327691:ACS327699 AMO327691:AMO327699 AWK327691:AWK327699 BGG327691:BGG327699 BQC327691:BQC327699 BZY327691:BZY327699 CJU327691:CJU327699 CTQ327691:CTQ327699 DDM327691:DDM327699 DNI327691:DNI327699 DXE327691:DXE327699 EHA327691:EHA327699 EQW327691:EQW327699 FAS327691:FAS327699 FKO327691:FKO327699 FUK327691:FUK327699 GEG327691:GEG327699 GOC327691:GOC327699 GXY327691:GXY327699 HHU327691:HHU327699 HRQ327691:HRQ327699 IBM327691:IBM327699 ILI327691:ILI327699 IVE327691:IVE327699 JFA327691:JFA327699 JOW327691:JOW327699 JYS327691:JYS327699 KIO327691:KIO327699 KSK327691:KSK327699 LCG327691:LCG327699 LMC327691:LMC327699 LVY327691:LVY327699 MFU327691:MFU327699 MPQ327691:MPQ327699 MZM327691:MZM327699 NJI327691:NJI327699 NTE327691:NTE327699 ODA327691:ODA327699 OMW327691:OMW327699 OWS327691:OWS327699 PGO327691:PGO327699 PQK327691:PQK327699 QAG327691:QAG327699 QKC327691:QKC327699 QTY327691:QTY327699 RDU327691:RDU327699 RNQ327691:RNQ327699 RXM327691:RXM327699 SHI327691:SHI327699 SRE327691:SRE327699 TBA327691:TBA327699 TKW327691:TKW327699 TUS327691:TUS327699 UEO327691:UEO327699 UOK327691:UOK327699 UYG327691:UYG327699 VIC327691:VIC327699 VRY327691:VRY327699 WBU327691:WBU327699 WLQ327691:WLQ327699 WVM327691:WVM327699 E393227:E393235 JA393227:JA393235 SW393227:SW393235 ACS393227:ACS393235 AMO393227:AMO393235 AWK393227:AWK393235 BGG393227:BGG393235 BQC393227:BQC393235 BZY393227:BZY393235 CJU393227:CJU393235 CTQ393227:CTQ393235 DDM393227:DDM393235 DNI393227:DNI393235 DXE393227:DXE393235 EHA393227:EHA393235 EQW393227:EQW393235 FAS393227:FAS393235 FKO393227:FKO393235 FUK393227:FUK393235 GEG393227:GEG393235 GOC393227:GOC393235 GXY393227:GXY393235 HHU393227:HHU393235 HRQ393227:HRQ393235 IBM393227:IBM393235 ILI393227:ILI393235 IVE393227:IVE393235 JFA393227:JFA393235 JOW393227:JOW393235 JYS393227:JYS393235 KIO393227:KIO393235 KSK393227:KSK393235 LCG393227:LCG393235 LMC393227:LMC393235 LVY393227:LVY393235 MFU393227:MFU393235 MPQ393227:MPQ393235 MZM393227:MZM393235 NJI393227:NJI393235 NTE393227:NTE393235 ODA393227:ODA393235 OMW393227:OMW393235 OWS393227:OWS393235 PGO393227:PGO393235 PQK393227:PQK393235 QAG393227:QAG393235 QKC393227:QKC393235 QTY393227:QTY393235 RDU393227:RDU393235 RNQ393227:RNQ393235 RXM393227:RXM393235 SHI393227:SHI393235 SRE393227:SRE393235 TBA393227:TBA393235 TKW393227:TKW393235 TUS393227:TUS393235 UEO393227:UEO393235 UOK393227:UOK393235 UYG393227:UYG393235 VIC393227:VIC393235 VRY393227:VRY393235 WBU393227:WBU393235 WLQ393227:WLQ393235 WVM393227:WVM393235 E458763:E458771 JA458763:JA458771 SW458763:SW458771 ACS458763:ACS458771 AMO458763:AMO458771 AWK458763:AWK458771 BGG458763:BGG458771 BQC458763:BQC458771 BZY458763:BZY458771 CJU458763:CJU458771 CTQ458763:CTQ458771 DDM458763:DDM458771 DNI458763:DNI458771 DXE458763:DXE458771 EHA458763:EHA458771 EQW458763:EQW458771 FAS458763:FAS458771 FKO458763:FKO458771 FUK458763:FUK458771 GEG458763:GEG458771 GOC458763:GOC458771 GXY458763:GXY458771 HHU458763:HHU458771 HRQ458763:HRQ458771 IBM458763:IBM458771 ILI458763:ILI458771 IVE458763:IVE458771 JFA458763:JFA458771 JOW458763:JOW458771 JYS458763:JYS458771 KIO458763:KIO458771 KSK458763:KSK458771 LCG458763:LCG458771 LMC458763:LMC458771 LVY458763:LVY458771 MFU458763:MFU458771 MPQ458763:MPQ458771 MZM458763:MZM458771 NJI458763:NJI458771 NTE458763:NTE458771 ODA458763:ODA458771 OMW458763:OMW458771 OWS458763:OWS458771 PGO458763:PGO458771 PQK458763:PQK458771 QAG458763:QAG458771 QKC458763:QKC458771 QTY458763:QTY458771 RDU458763:RDU458771 RNQ458763:RNQ458771 RXM458763:RXM458771 SHI458763:SHI458771 SRE458763:SRE458771 TBA458763:TBA458771 TKW458763:TKW458771 TUS458763:TUS458771 UEO458763:UEO458771 UOK458763:UOK458771 UYG458763:UYG458771 VIC458763:VIC458771 VRY458763:VRY458771 WBU458763:WBU458771 WLQ458763:WLQ458771 WVM458763:WVM458771 E524299:E524307 JA524299:JA524307 SW524299:SW524307 ACS524299:ACS524307 AMO524299:AMO524307 AWK524299:AWK524307 BGG524299:BGG524307 BQC524299:BQC524307 BZY524299:BZY524307 CJU524299:CJU524307 CTQ524299:CTQ524307 DDM524299:DDM524307 DNI524299:DNI524307 DXE524299:DXE524307 EHA524299:EHA524307 EQW524299:EQW524307 FAS524299:FAS524307 FKO524299:FKO524307 FUK524299:FUK524307 GEG524299:GEG524307 GOC524299:GOC524307 GXY524299:GXY524307 HHU524299:HHU524307 HRQ524299:HRQ524307 IBM524299:IBM524307 ILI524299:ILI524307 IVE524299:IVE524307 JFA524299:JFA524307 JOW524299:JOW524307 JYS524299:JYS524307 KIO524299:KIO524307 KSK524299:KSK524307 LCG524299:LCG524307 LMC524299:LMC524307 LVY524299:LVY524307 MFU524299:MFU524307 MPQ524299:MPQ524307 MZM524299:MZM524307 NJI524299:NJI524307 NTE524299:NTE524307 ODA524299:ODA524307 OMW524299:OMW524307 OWS524299:OWS524307 PGO524299:PGO524307 PQK524299:PQK524307 QAG524299:QAG524307 QKC524299:QKC524307 QTY524299:QTY524307 RDU524299:RDU524307 RNQ524299:RNQ524307 RXM524299:RXM524307 SHI524299:SHI524307 SRE524299:SRE524307 TBA524299:TBA524307 TKW524299:TKW524307 TUS524299:TUS524307 UEO524299:UEO524307 UOK524299:UOK524307 UYG524299:UYG524307 VIC524299:VIC524307 VRY524299:VRY524307 WBU524299:WBU524307 WLQ524299:WLQ524307 WVM524299:WVM524307 E589835:E589843 JA589835:JA589843 SW589835:SW589843 ACS589835:ACS589843 AMO589835:AMO589843 AWK589835:AWK589843 BGG589835:BGG589843 BQC589835:BQC589843 BZY589835:BZY589843 CJU589835:CJU589843 CTQ589835:CTQ589843 DDM589835:DDM589843 DNI589835:DNI589843 DXE589835:DXE589843 EHA589835:EHA589843 EQW589835:EQW589843 FAS589835:FAS589843 FKO589835:FKO589843 FUK589835:FUK589843 GEG589835:GEG589843 GOC589835:GOC589843 GXY589835:GXY589843 HHU589835:HHU589843 HRQ589835:HRQ589843 IBM589835:IBM589843 ILI589835:ILI589843 IVE589835:IVE589843 JFA589835:JFA589843 JOW589835:JOW589843 JYS589835:JYS589843 KIO589835:KIO589843 KSK589835:KSK589843 LCG589835:LCG589843 LMC589835:LMC589843 LVY589835:LVY589843 MFU589835:MFU589843 MPQ589835:MPQ589843 MZM589835:MZM589843 NJI589835:NJI589843 NTE589835:NTE589843 ODA589835:ODA589843 OMW589835:OMW589843 OWS589835:OWS589843 PGO589835:PGO589843 PQK589835:PQK589843 QAG589835:QAG589843 QKC589835:QKC589843 QTY589835:QTY589843 RDU589835:RDU589843 RNQ589835:RNQ589843 RXM589835:RXM589843 SHI589835:SHI589843 SRE589835:SRE589843 TBA589835:TBA589843 TKW589835:TKW589843 TUS589835:TUS589843 UEO589835:UEO589843 UOK589835:UOK589843 UYG589835:UYG589843 VIC589835:VIC589843 VRY589835:VRY589843 WBU589835:WBU589843 WLQ589835:WLQ589843 WVM589835:WVM589843 E655371:E655379 JA655371:JA655379 SW655371:SW655379 ACS655371:ACS655379 AMO655371:AMO655379 AWK655371:AWK655379 BGG655371:BGG655379 BQC655371:BQC655379 BZY655371:BZY655379 CJU655371:CJU655379 CTQ655371:CTQ655379 DDM655371:DDM655379 DNI655371:DNI655379 DXE655371:DXE655379 EHA655371:EHA655379 EQW655371:EQW655379 FAS655371:FAS655379 FKO655371:FKO655379 FUK655371:FUK655379 GEG655371:GEG655379 GOC655371:GOC655379 GXY655371:GXY655379 HHU655371:HHU655379 HRQ655371:HRQ655379 IBM655371:IBM655379 ILI655371:ILI655379 IVE655371:IVE655379 JFA655371:JFA655379 JOW655371:JOW655379 JYS655371:JYS655379 KIO655371:KIO655379 KSK655371:KSK655379 LCG655371:LCG655379 LMC655371:LMC655379 LVY655371:LVY655379 MFU655371:MFU655379 MPQ655371:MPQ655379 MZM655371:MZM655379 NJI655371:NJI655379 NTE655371:NTE655379 ODA655371:ODA655379 OMW655371:OMW655379 OWS655371:OWS655379 PGO655371:PGO655379 PQK655371:PQK655379 QAG655371:QAG655379 QKC655371:QKC655379 QTY655371:QTY655379 RDU655371:RDU655379 RNQ655371:RNQ655379 RXM655371:RXM655379 SHI655371:SHI655379 SRE655371:SRE655379 TBA655371:TBA655379 TKW655371:TKW655379 TUS655371:TUS655379 UEO655371:UEO655379 UOK655371:UOK655379 UYG655371:UYG655379 VIC655371:VIC655379 VRY655371:VRY655379 WBU655371:WBU655379 WLQ655371:WLQ655379 WVM655371:WVM655379 E720907:E720915 JA720907:JA720915 SW720907:SW720915 ACS720907:ACS720915 AMO720907:AMO720915 AWK720907:AWK720915 BGG720907:BGG720915 BQC720907:BQC720915 BZY720907:BZY720915 CJU720907:CJU720915 CTQ720907:CTQ720915 DDM720907:DDM720915 DNI720907:DNI720915 DXE720907:DXE720915 EHA720907:EHA720915 EQW720907:EQW720915 FAS720907:FAS720915 FKO720907:FKO720915 FUK720907:FUK720915 GEG720907:GEG720915 GOC720907:GOC720915 GXY720907:GXY720915 HHU720907:HHU720915 HRQ720907:HRQ720915 IBM720907:IBM720915 ILI720907:ILI720915 IVE720907:IVE720915 JFA720907:JFA720915 JOW720907:JOW720915 JYS720907:JYS720915 KIO720907:KIO720915 KSK720907:KSK720915 LCG720907:LCG720915 LMC720907:LMC720915 LVY720907:LVY720915 MFU720907:MFU720915 MPQ720907:MPQ720915 MZM720907:MZM720915 NJI720907:NJI720915 NTE720907:NTE720915 ODA720907:ODA720915 OMW720907:OMW720915 OWS720907:OWS720915 PGO720907:PGO720915 PQK720907:PQK720915 QAG720907:QAG720915 QKC720907:QKC720915 QTY720907:QTY720915 RDU720907:RDU720915 RNQ720907:RNQ720915 RXM720907:RXM720915 SHI720907:SHI720915 SRE720907:SRE720915 TBA720907:TBA720915 TKW720907:TKW720915 TUS720907:TUS720915 UEO720907:UEO720915 UOK720907:UOK720915 UYG720907:UYG720915 VIC720907:VIC720915 VRY720907:VRY720915 WBU720907:WBU720915 WLQ720907:WLQ720915 WVM720907:WVM720915 E786443:E786451 JA786443:JA786451 SW786443:SW786451 ACS786443:ACS786451 AMO786443:AMO786451 AWK786443:AWK786451 BGG786443:BGG786451 BQC786443:BQC786451 BZY786443:BZY786451 CJU786443:CJU786451 CTQ786443:CTQ786451 DDM786443:DDM786451 DNI786443:DNI786451 DXE786443:DXE786451 EHA786443:EHA786451 EQW786443:EQW786451 FAS786443:FAS786451 FKO786443:FKO786451 FUK786443:FUK786451 GEG786443:GEG786451 GOC786443:GOC786451 GXY786443:GXY786451 HHU786443:HHU786451 HRQ786443:HRQ786451 IBM786443:IBM786451 ILI786443:ILI786451 IVE786443:IVE786451 JFA786443:JFA786451 JOW786443:JOW786451 JYS786443:JYS786451 KIO786443:KIO786451 KSK786443:KSK786451 LCG786443:LCG786451 LMC786443:LMC786451 LVY786443:LVY786451 MFU786443:MFU786451 MPQ786443:MPQ786451 MZM786443:MZM786451 NJI786443:NJI786451 NTE786443:NTE786451 ODA786443:ODA786451 OMW786443:OMW786451 OWS786443:OWS786451 PGO786443:PGO786451 PQK786443:PQK786451 QAG786443:QAG786451 QKC786443:QKC786451 QTY786443:QTY786451 RDU786443:RDU786451 RNQ786443:RNQ786451 RXM786443:RXM786451 SHI786443:SHI786451 SRE786443:SRE786451 TBA786443:TBA786451 TKW786443:TKW786451 TUS786443:TUS786451 UEO786443:UEO786451 UOK786443:UOK786451 UYG786443:UYG786451 VIC786443:VIC786451 VRY786443:VRY786451 WBU786443:WBU786451 WLQ786443:WLQ786451 WVM786443:WVM786451 E851979:E851987 JA851979:JA851987 SW851979:SW851987 ACS851979:ACS851987 AMO851979:AMO851987 AWK851979:AWK851987 BGG851979:BGG851987 BQC851979:BQC851987 BZY851979:BZY851987 CJU851979:CJU851987 CTQ851979:CTQ851987 DDM851979:DDM851987 DNI851979:DNI851987 DXE851979:DXE851987 EHA851979:EHA851987 EQW851979:EQW851987 FAS851979:FAS851987 FKO851979:FKO851987 FUK851979:FUK851987 GEG851979:GEG851987 GOC851979:GOC851987 GXY851979:GXY851987 HHU851979:HHU851987 HRQ851979:HRQ851987 IBM851979:IBM851987 ILI851979:ILI851987 IVE851979:IVE851987 JFA851979:JFA851987 JOW851979:JOW851987 JYS851979:JYS851987 KIO851979:KIO851987 KSK851979:KSK851987 LCG851979:LCG851987 LMC851979:LMC851987 LVY851979:LVY851987 MFU851979:MFU851987 MPQ851979:MPQ851987 MZM851979:MZM851987 NJI851979:NJI851987 NTE851979:NTE851987 ODA851979:ODA851987 OMW851979:OMW851987 OWS851979:OWS851987 PGO851979:PGO851987 PQK851979:PQK851987 QAG851979:QAG851987 QKC851979:QKC851987 QTY851979:QTY851987 RDU851979:RDU851987 RNQ851979:RNQ851987 RXM851979:RXM851987 SHI851979:SHI851987 SRE851979:SRE851987 TBA851979:TBA851987 TKW851979:TKW851987 TUS851979:TUS851987 UEO851979:UEO851987 UOK851979:UOK851987 UYG851979:UYG851987 VIC851979:VIC851987 VRY851979:VRY851987 WBU851979:WBU851987 WLQ851979:WLQ851987 WVM851979:WVM851987 E917515:E917523 JA917515:JA917523 SW917515:SW917523 ACS917515:ACS917523 AMO917515:AMO917523 AWK917515:AWK917523 BGG917515:BGG917523 BQC917515:BQC917523 BZY917515:BZY917523 CJU917515:CJU917523 CTQ917515:CTQ917523 DDM917515:DDM917523 DNI917515:DNI917523 DXE917515:DXE917523 EHA917515:EHA917523 EQW917515:EQW917523 FAS917515:FAS917523 FKO917515:FKO917523 FUK917515:FUK917523 GEG917515:GEG917523 GOC917515:GOC917523 GXY917515:GXY917523 HHU917515:HHU917523 HRQ917515:HRQ917523 IBM917515:IBM917523 ILI917515:ILI917523 IVE917515:IVE917523 JFA917515:JFA917523 JOW917515:JOW917523 JYS917515:JYS917523 KIO917515:KIO917523 KSK917515:KSK917523 LCG917515:LCG917523 LMC917515:LMC917523 LVY917515:LVY917523 MFU917515:MFU917523 MPQ917515:MPQ917523 MZM917515:MZM917523 NJI917515:NJI917523 NTE917515:NTE917523 ODA917515:ODA917523 OMW917515:OMW917523 OWS917515:OWS917523 PGO917515:PGO917523 PQK917515:PQK917523 QAG917515:QAG917523 QKC917515:QKC917523 QTY917515:QTY917523 RDU917515:RDU917523 RNQ917515:RNQ917523 RXM917515:RXM917523 SHI917515:SHI917523 SRE917515:SRE917523 TBA917515:TBA917523 TKW917515:TKW917523 TUS917515:TUS917523 UEO917515:UEO917523 UOK917515:UOK917523 UYG917515:UYG917523 VIC917515:VIC917523 VRY917515:VRY917523 WBU917515:WBU917523 WLQ917515:WLQ917523 WVM917515:WVM917523 E983051:E983059 JA983051:JA983059 SW983051:SW983059 ACS983051:ACS983059 AMO983051:AMO983059 AWK983051:AWK983059 BGG983051:BGG983059 BQC983051:BQC983059 BZY983051:BZY983059 CJU983051:CJU983059 CTQ983051:CTQ983059 DDM983051:DDM983059 DNI983051:DNI983059 DXE983051:DXE983059 EHA983051:EHA983059 EQW983051:EQW983059 FAS983051:FAS983059 FKO983051:FKO983059 FUK983051:FUK983059 GEG983051:GEG983059 GOC983051:GOC983059 GXY983051:GXY983059 HHU983051:HHU983059 HRQ983051:HRQ983059 IBM983051:IBM983059 ILI983051:ILI983059 IVE983051:IVE983059 JFA983051:JFA983059 JOW983051:JOW983059 JYS983051:JYS983059 KIO983051:KIO983059 KSK983051:KSK983059 LCG983051:LCG983059 LMC983051:LMC983059 LVY983051:LVY983059 MFU983051:MFU983059 MPQ983051:MPQ983059 MZM983051:MZM983059 NJI983051:NJI983059 NTE983051:NTE983059 ODA983051:ODA983059 OMW983051:OMW983059 OWS983051:OWS983059 PGO983051:PGO983059 PQK983051:PQK983059 QAG983051:QAG983059 QKC983051:QKC983059 QTY983051:QTY983059 RDU983051:RDU983059 RNQ983051:RNQ983059 RXM983051:RXM983059 SHI983051:SHI983059 SRE983051:SRE983059 TBA983051:TBA983059 TKW983051:TKW983059 TUS983051:TUS983059 UEO983051:UEO983059 UOK983051:UOK983059 UYG983051:UYG983059 VIC983051:VIC983059 VRY983051:VRY983059 WBU983051:WBU983059 WLQ983051:WLQ983059 WVM983051:WVM983059 B11:C19 IX11:IY19 ST11:SU19 ACP11:ACQ19 AML11:AMM19 AWH11:AWI19 BGD11:BGE19 BPZ11:BQA19 BZV11:BZW19 CJR11:CJS19 CTN11:CTO19 DDJ11:DDK19 DNF11:DNG19 DXB11:DXC19 EGX11:EGY19 EQT11:EQU19 FAP11:FAQ19 FKL11:FKM19 FUH11:FUI19 GED11:GEE19 GNZ11:GOA19 GXV11:GXW19 HHR11:HHS19 HRN11:HRO19 IBJ11:IBK19 ILF11:ILG19 IVB11:IVC19 JEX11:JEY19 JOT11:JOU19 JYP11:JYQ19 KIL11:KIM19 KSH11:KSI19 LCD11:LCE19 LLZ11:LMA19 LVV11:LVW19 MFR11:MFS19 MPN11:MPO19 MZJ11:MZK19 NJF11:NJG19 NTB11:NTC19 OCX11:OCY19 OMT11:OMU19 OWP11:OWQ19 PGL11:PGM19 PQH11:PQI19 QAD11:QAE19 QJZ11:QKA19 QTV11:QTW19 RDR11:RDS19 RNN11:RNO19 RXJ11:RXK19 SHF11:SHG19 SRB11:SRC19 TAX11:TAY19 TKT11:TKU19 TUP11:TUQ19 UEL11:UEM19 UOH11:UOI19 UYD11:UYE19 VHZ11:VIA19 VRV11:VRW19 WBR11:WBS19 WLN11:WLO19 WVJ11:WVK19 B65547:C65555 IX65547:IY65555 ST65547:SU65555 ACP65547:ACQ65555 AML65547:AMM65555 AWH65547:AWI65555 BGD65547:BGE65555 BPZ65547:BQA65555 BZV65547:BZW65555 CJR65547:CJS65555 CTN65547:CTO65555 DDJ65547:DDK65555 DNF65547:DNG65555 DXB65547:DXC65555 EGX65547:EGY65555 EQT65547:EQU65555 FAP65547:FAQ65555 FKL65547:FKM65555 FUH65547:FUI65555 GED65547:GEE65555 GNZ65547:GOA65555 GXV65547:GXW65555 HHR65547:HHS65555 HRN65547:HRO65555 IBJ65547:IBK65555 ILF65547:ILG65555 IVB65547:IVC65555 JEX65547:JEY65555 JOT65547:JOU65555 JYP65547:JYQ65555 KIL65547:KIM65555 KSH65547:KSI65555 LCD65547:LCE65555 LLZ65547:LMA65555 LVV65547:LVW65555 MFR65547:MFS65555 MPN65547:MPO65555 MZJ65547:MZK65555 NJF65547:NJG65555 NTB65547:NTC65555 OCX65547:OCY65555 OMT65547:OMU65555 OWP65547:OWQ65555 PGL65547:PGM65555 PQH65547:PQI65555 QAD65547:QAE65555 QJZ65547:QKA65555 QTV65547:QTW65555 RDR65547:RDS65555 RNN65547:RNO65555 RXJ65547:RXK65555 SHF65547:SHG65555 SRB65547:SRC65555 TAX65547:TAY65555 TKT65547:TKU65555 TUP65547:TUQ65555 UEL65547:UEM65555 UOH65547:UOI65555 UYD65547:UYE65555 VHZ65547:VIA65555 VRV65547:VRW65555 WBR65547:WBS65555 WLN65547:WLO65555 WVJ65547:WVK65555 B131083:C131091 IX131083:IY131091 ST131083:SU131091 ACP131083:ACQ131091 AML131083:AMM131091 AWH131083:AWI131091 BGD131083:BGE131091 BPZ131083:BQA131091 BZV131083:BZW131091 CJR131083:CJS131091 CTN131083:CTO131091 DDJ131083:DDK131091 DNF131083:DNG131091 DXB131083:DXC131091 EGX131083:EGY131091 EQT131083:EQU131091 FAP131083:FAQ131091 FKL131083:FKM131091 FUH131083:FUI131091 GED131083:GEE131091 GNZ131083:GOA131091 GXV131083:GXW131091 HHR131083:HHS131091 HRN131083:HRO131091 IBJ131083:IBK131091 ILF131083:ILG131091 IVB131083:IVC131091 JEX131083:JEY131091 JOT131083:JOU131091 JYP131083:JYQ131091 KIL131083:KIM131091 KSH131083:KSI131091 LCD131083:LCE131091 LLZ131083:LMA131091 LVV131083:LVW131091 MFR131083:MFS131091 MPN131083:MPO131091 MZJ131083:MZK131091 NJF131083:NJG131091 NTB131083:NTC131091 OCX131083:OCY131091 OMT131083:OMU131091 OWP131083:OWQ131091 PGL131083:PGM131091 PQH131083:PQI131091 QAD131083:QAE131091 QJZ131083:QKA131091 QTV131083:QTW131091 RDR131083:RDS131091 RNN131083:RNO131091 RXJ131083:RXK131091 SHF131083:SHG131091 SRB131083:SRC131091 TAX131083:TAY131091 TKT131083:TKU131091 TUP131083:TUQ131091 UEL131083:UEM131091 UOH131083:UOI131091 UYD131083:UYE131091 VHZ131083:VIA131091 VRV131083:VRW131091 WBR131083:WBS131091 WLN131083:WLO131091 WVJ131083:WVK131091 B196619:C196627 IX196619:IY196627 ST196619:SU196627 ACP196619:ACQ196627 AML196619:AMM196627 AWH196619:AWI196627 BGD196619:BGE196627 BPZ196619:BQA196627 BZV196619:BZW196627 CJR196619:CJS196627 CTN196619:CTO196627 DDJ196619:DDK196627 DNF196619:DNG196627 DXB196619:DXC196627 EGX196619:EGY196627 EQT196619:EQU196627 FAP196619:FAQ196627 FKL196619:FKM196627 FUH196619:FUI196627 GED196619:GEE196627 GNZ196619:GOA196627 GXV196619:GXW196627 HHR196619:HHS196627 HRN196619:HRO196627 IBJ196619:IBK196627 ILF196619:ILG196627 IVB196619:IVC196627 JEX196619:JEY196627 JOT196619:JOU196627 JYP196619:JYQ196627 KIL196619:KIM196627 KSH196619:KSI196627 LCD196619:LCE196627 LLZ196619:LMA196627 LVV196619:LVW196627 MFR196619:MFS196627 MPN196619:MPO196627 MZJ196619:MZK196627 NJF196619:NJG196627 NTB196619:NTC196627 OCX196619:OCY196627 OMT196619:OMU196627 OWP196619:OWQ196627 PGL196619:PGM196627 PQH196619:PQI196627 QAD196619:QAE196627 QJZ196619:QKA196627 QTV196619:QTW196627 RDR196619:RDS196627 RNN196619:RNO196627 RXJ196619:RXK196627 SHF196619:SHG196627 SRB196619:SRC196627 TAX196619:TAY196627 TKT196619:TKU196627 TUP196619:TUQ196627 UEL196619:UEM196627 UOH196619:UOI196627 UYD196619:UYE196627 VHZ196619:VIA196627 VRV196619:VRW196627 WBR196619:WBS196627 WLN196619:WLO196627 WVJ196619:WVK196627 B262155:C262163 IX262155:IY262163 ST262155:SU262163 ACP262155:ACQ262163 AML262155:AMM262163 AWH262155:AWI262163 BGD262155:BGE262163 BPZ262155:BQA262163 BZV262155:BZW262163 CJR262155:CJS262163 CTN262155:CTO262163 DDJ262155:DDK262163 DNF262155:DNG262163 DXB262155:DXC262163 EGX262155:EGY262163 EQT262155:EQU262163 FAP262155:FAQ262163 FKL262155:FKM262163 FUH262155:FUI262163 GED262155:GEE262163 GNZ262155:GOA262163 GXV262155:GXW262163 HHR262155:HHS262163 HRN262155:HRO262163 IBJ262155:IBK262163 ILF262155:ILG262163 IVB262155:IVC262163 JEX262155:JEY262163 JOT262155:JOU262163 JYP262155:JYQ262163 KIL262155:KIM262163 KSH262155:KSI262163 LCD262155:LCE262163 LLZ262155:LMA262163 LVV262155:LVW262163 MFR262155:MFS262163 MPN262155:MPO262163 MZJ262155:MZK262163 NJF262155:NJG262163 NTB262155:NTC262163 OCX262155:OCY262163 OMT262155:OMU262163 OWP262155:OWQ262163 PGL262155:PGM262163 PQH262155:PQI262163 QAD262155:QAE262163 QJZ262155:QKA262163 QTV262155:QTW262163 RDR262155:RDS262163 RNN262155:RNO262163 RXJ262155:RXK262163 SHF262155:SHG262163 SRB262155:SRC262163 TAX262155:TAY262163 TKT262155:TKU262163 TUP262155:TUQ262163 UEL262155:UEM262163 UOH262155:UOI262163 UYD262155:UYE262163 VHZ262155:VIA262163 VRV262155:VRW262163 WBR262155:WBS262163 WLN262155:WLO262163 WVJ262155:WVK262163 B327691:C327699 IX327691:IY327699 ST327691:SU327699 ACP327691:ACQ327699 AML327691:AMM327699 AWH327691:AWI327699 BGD327691:BGE327699 BPZ327691:BQA327699 BZV327691:BZW327699 CJR327691:CJS327699 CTN327691:CTO327699 DDJ327691:DDK327699 DNF327691:DNG327699 DXB327691:DXC327699 EGX327691:EGY327699 EQT327691:EQU327699 FAP327691:FAQ327699 FKL327691:FKM327699 FUH327691:FUI327699 GED327691:GEE327699 GNZ327691:GOA327699 GXV327691:GXW327699 HHR327691:HHS327699 HRN327691:HRO327699 IBJ327691:IBK327699 ILF327691:ILG327699 IVB327691:IVC327699 JEX327691:JEY327699 JOT327691:JOU327699 JYP327691:JYQ327699 KIL327691:KIM327699 KSH327691:KSI327699 LCD327691:LCE327699 LLZ327691:LMA327699 LVV327691:LVW327699 MFR327691:MFS327699 MPN327691:MPO327699 MZJ327691:MZK327699 NJF327691:NJG327699 NTB327691:NTC327699 OCX327691:OCY327699 OMT327691:OMU327699 OWP327691:OWQ327699 PGL327691:PGM327699 PQH327691:PQI327699 QAD327691:QAE327699 QJZ327691:QKA327699 QTV327691:QTW327699 RDR327691:RDS327699 RNN327691:RNO327699 RXJ327691:RXK327699 SHF327691:SHG327699 SRB327691:SRC327699 TAX327691:TAY327699 TKT327691:TKU327699 TUP327691:TUQ327699 UEL327691:UEM327699 UOH327691:UOI327699 UYD327691:UYE327699 VHZ327691:VIA327699 VRV327691:VRW327699 WBR327691:WBS327699 WLN327691:WLO327699 WVJ327691:WVK327699 B393227:C393235 IX393227:IY393235 ST393227:SU393235 ACP393227:ACQ393235 AML393227:AMM393235 AWH393227:AWI393235 BGD393227:BGE393235 BPZ393227:BQA393235 BZV393227:BZW393235 CJR393227:CJS393235 CTN393227:CTO393235 DDJ393227:DDK393235 DNF393227:DNG393235 DXB393227:DXC393235 EGX393227:EGY393235 EQT393227:EQU393235 FAP393227:FAQ393235 FKL393227:FKM393235 FUH393227:FUI393235 GED393227:GEE393235 GNZ393227:GOA393235 GXV393227:GXW393235 HHR393227:HHS393235 HRN393227:HRO393235 IBJ393227:IBK393235 ILF393227:ILG393235 IVB393227:IVC393235 JEX393227:JEY393235 JOT393227:JOU393235 JYP393227:JYQ393235 KIL393227:KIM393235 KSH393227:KSI393235 LCD393227:LCE393235 LLZ393227:LMA393235 LVV393227:LVW393235 MFR393227:MFS393235 MPN393227:MPO393235 MZJ393227:MZK393235 NJF393227:NJG393235 NTB393227:NTC393235 OCX393227:OCY393235 OMT393227:OMU393235 OWP393227:OWQ393235 PGL393227:PGM393235 PQH393227:PQI393235 QAD393227:QAE393235 QJZ393227:QKA393235 QTV393227:QTW393235 RDR393227:RDS393235 RNN393227:RNO393235 RXJ393227:RXK393235 SHF393227:SHG393235 SRB393227:SRC393235 TAX393227:TAY393235 TKT393227:TKU393235 TUP393227:TUQ393235 UEL393227:UEM393235 UOH393227:UOI393235 UYD393227:UYE393235 VHZ393227:VIA393235 VRV393227:VRW393235 WBR393227:WBS393235 WLN393227:WLO393235 WVJ393227:WVK393235 B458763:C458771 IX458763:IY458771 ST458763:SU458771 ACP458763:ACQ458771 AML458763:AMM458771 AWH458763:AWI458771 BGD458763:BGE458771 BPZ458763:BQA458771 BZV458763:BZW458771 CJR458763:CJS458771 CTN458763:CTO458771 DDJ458763:DDK458771 DNF458763:DNG458771 DXB458763:DXC458771 EGX458763:EGY458771 EQT458763:EQU458771 FAP458763:FAQ458771 FKL458763:FKM458771 FUH458763:FUI458771 GED458763:GEE458771 GNZ458763:GOA458771 GXV458763:GXW458771 HHR458763:HHS458771 HRN458763:HRO458771 IBJ458763:IBK458771 ILF458763:ILG458771 IVB458763:IVC458771 JEX458763:JEY458771 JOT458763:JOU458771 JYP458763:JYQ458771 KIL458763:KIM458771 KSH458763:KSI458771 LCD458763:LCE458771 LLZ458763:LMA458771 LVV458763:LVW458771 MFR458763:MFS458771 MPN458763:MPO458771 MZJ458763:MZK458771 NJF458763:NJG458771 NTB458763:NTC458771 OCX458763:OCY458771 OMT458763:OMU458771 OWP458763:OWQ458771 PGL458763:PGM458771 PQH458763:PQI458771 QAD458763:QAE458771 QJZ458763:QKA458771 QTV458763:QTW458771 RDR458763:RDS458771 RNN458763:RNO458771 RXJ458763:RXK458771 SHF458763:SHG458771 SRB458763:SRC458771 TAX458763:TAY458771 TKT458763:TKU458771 TUP458763:TUQ458771 UEL458763:UEM458771 UOH458763:UOI458771 UYD458763:UYE458771 VHZ458763:VIA458771 VRV458763:VRW458771 WBR458763:WBS458771 WLN458763:WLO458771 WVJ458763:WVK458771 B524299:C524307 IX524299:IY524307 ST524299:SU524307 ACP524299:ACQ524307 AML524299:AMM524307 AWH524299:AWI524307 BGD524299:BGE524307 BPZ524299:BQA524307 BZV524299:BZW524307 CJR524299:CJS524307 CTN524299:CTO524307 DDJ524299:DDK524307 DNF524299:DNG524307 DXB524299:DXC524307 EGX524299:EGY524307 EQT524299:EQU524307 FAP524299:FAQ524307 FKL524299:FKM524307 FUH524299:FUI524307 GED524299:GEE524307 GNZ524299:GOA524307 GXV524299:GXW524307 HHR524299:HHS524307 HRN524299:HRO524307 IBJ524299:IBK524307 ILF524299:ILG524307 IVB524299:IVC524307 JEX524299:JEY524307 JOT524299:JOU524307 JYP524299:JYQ524307 KIL524299:KIM524307 KSH524299:KSI524307 LCD524299:LCE524307 LLZ524299:LMA524307 LVV524299:LVW524307 MFR524299:MFS524307 MPN524299:MPO524307 MZJ524299:MZK524307 NJF524299:NJG524307 NTB524299:NTC524307 OCX524299:OCY524307 OMT524299:OMU524307 OWP524299:OWQ524307 PGL524299:PGM524307 PQH524299:PQI524307 QAD524299:QAE524307 QJZ524299:QKA524307 QTV524299:QTW524307 RDR524299:RDS524307 RNN524299:RNO524307 RXJ524299:RXK524307 SHF524299:SHG524307 SRB524299:SRC524307 TAX524299:TAY524307 TKT524299:TKU524307 TUP524299:TUQ524307 UEL524299:UEM524307 UOH524299:UOI524307 UYD524299:UYE524307 VHZ524299:VIA524307 VRV524299:VRW524307 WBR524299:WBS524307 WLN524299:WLO524307 WVJ524299:WVK524307 B589835:C589843 IX589835:IY589843 ST589835:SU589843 ACP589835:ACQ589843 AML589835:AMM589843 AWH589835:AWI589843 BGD589835:BGE589843 BPZ589835:BQA589843 BZV589835:BZW589843 CJR589835:CJS589843 CTN589835:CTO589843 DDJ589835:DDK589843 DNF589835:DNG589843 DXB589835:DXC589843 EGX589835:EGY589843 EQT589835:EQU589843 FAP589835:FAQ589843 FKL589835:FKM589843 FUH589835:FUI589843 GED589835:GEE589843 GNZ589835:GOA589843 GXV589835:GXW589843 HHR589835:HHS589843 HRN589835:HRO589843 IBJ589835:IBK589843 ILF589835:ILG589843 IVB589835:IVC589843 JEX589835:JEY589843 JOT589835:JOU589843 JYP589835:JYQ589843 KIL589835:KIM589843 KSH589835:KSI589843 LCD589835:LCE589843 LLZ589835:LMA589843 LVV589835:LVW589843 MFR589835:MFS589843 MPN589835:MPO589843 MZJ589835:MZK589843 NJF589835:NJG589843 NTB589835:NTC589843 OCX589835:OCY589843 OMT589835:OMU589843 OWP589835:OWQ589843 PGL589835:PGM589843 PQH589835:PQI589843 QAD589835:QAE589843 QJZ589835:QKA589843 QTV589835:QTW589843 RDR589835:RDS589843 RNN589835:RNO589843 RXJ589835:RXK589843 SHF589835:SHG589843 SRB589835:SRC589843 TAX589835:TAY589843 TKT589835:TKU589843 TUP589835:TUQ589843 UEL589835:UEM589843 UOH589835:UOI589843 UYD589835:UYE589843 VHZ589835:VIA589843 VRV589835:VRW589843 WBR589835:WBS589843 WLN589835:WLO589843 WVJ589835:WVK589843 B655371:C655379 IX655371:IY655379 ST655371:SU655379 ACP655371:ACQ655379 AML655371:AMM655379 AWH655371:AWI655379 BGD655371:BGE655379 BPZ655371:BQA655379 BZV655371:BZW655379 CJR655371:CJS655379 CTN655371:CTO655379 DDJ655371:DDK655379 DNF655371:DNG655379 DXB655371:DXC655379 EGX655371:EGY655379 EQT655371:EQU655379 FAP655371:FAQ655379 FKL655371:FKM655379 FUH655371:FUI655379 GED655371:GEE655379 GNZ655371:GOA655379 GXV655371:GXW655379 HHR655371:HHS655379 HRN655371:HRO655379 IBJ655371:IBK655379 ILF655371:ILG655379 IVB655371:IVC655379 JEX655371:JEY655379 JOT655371:JOU655379 JYP655371:JYQ655379 KIL655371:KIM655379 KSH655371:KSI655379 LCD655371:LCE655379 LLZ655371:LMA655379 LVV655371:LVW655379 MFR655371:MFS655379 MPN655371:MPO655379 MZJ655371:MZK655379 NJF655371:NJG655379 NTB655371:NTC655379 OCX655371:OCY655379 OMT655371:OMU655379 OWP655371:OWQ655379 PGL655371:PGM655379 PQH655371:PQI655379 QAD655371:QAE655379 QJZ655371:QKA655379 QTV655371:QTW655379 RDR655371:RDS655379 RNN655371:RNO655379 RXJ655371:RXK655379 SHF655371:SHG655379 SRB655371:SRC655379 TAX655371:TAY655379 TKT655371:TKU655379 TUP655371:TUQ655379 UEL655371:UEM655379 UOH655371:UOI655379 UYD655371:UYE655379 VHZ655371:VIA655379 VRV655371:VRW655379 WBR655371:WBS655379 WLN655371:WLO655379 WVJ655371:WVK655379 B720907:C720915 IX720907:IY720915 ST720907:SU720915 ACP720907:ACQ720915 AML720907:AMM720915 AWH720907:AWI720915 BGD720907:BGE720915 BPZ720907:BQA720915 BZV720907:BZW720915 CJR720907:CJS720915 CTN720907:CTO720915 DDJ720907:DDK720915 DNF720907:DNG720915 DXB720907:DXC720915 EGX720907:EGY720915 EQT720907:EQU720915 FAP720907:FAQ720915 FKL720907:FKM720915 FUH720907:FUI720915 GED720907:GEE720915 GNZ720907:GOA720915 GXV720907:GXW720915 HHR720907:HHS720915 HRN720907:HRO720915 IBJ720907:IBK720915 ILF720907:ILG720915 IVB720907:IVC720915 JEX720907:JEY720915 JOT720907:JOU720915 JYP720907:JYQ720915 KIL720907:KIM720915 KSH720907:KSI720915 LCD720907:LCE720915 LLZ720907:LMA720915 LVV720907:LVW720915 MFR720907:MFS720915 MPN720907:MPO720915 MZJ720907:MZK720915 NJF720907:NJG720915 NTB720907:NTC720915 OCX720907:OCY720915 OMT720907:OMU720915 OWP720907:OWQ720915 PGL720907:PGM720915 PQH720907:PQI720915 QAD720907:QAE720915 QJZ720907:QKA720915 QTV720907:QTW720915 RDR720907:RDS720915 RNN720907:RNO720915 RXJ720907:RXK720915 SHF720907:SHG720915 SRB720907:SRC720915 TAX720907:TAY720915 TKT720907:TKU720915 TUP720907:TUQ720915 UEL720907:UEM720915 UOH720907:UOI720915 UYD720907:UYE720915 VHZ720907:VIA720915 VRV720907:VRW720915 WBR720907:WBS720915 WLN720907:WLO720915 WVJ720907:WVK720915 B786443:C786451 IX786443:IY786451 ST786443:SU786451 ACP786443:ACQ786451 AML786443:AMM786451 AWH786443:AWI786451 BGD786443:BGE786451 BPZ786443:BQA786451 BZV786443:BZW786451 CJR786443:CJS786451 CTN786443:CTO786451 DDJ786443:DDK786451 DNF786443:DNG786451 DXB786443:DXC786451 EGX786443:EGY786451 EQT786443:EQU786451 FAP786443:FAQ786451 FKL786443:FKM786451 FUH786443:FUI786451 GED786443:GEE786451 GNZ786443:GOA786451 GXV786443:GXW786451 HHR786443:HHS786451 HRN786443:HRO786451 IBJ786443:IBK786451 ILF786443:ILG786451 IVB786443:IVC786451 JEX786443:JEY786451 JOT786443:JOU786451 JYP786443:JYQ786451 KIL786443:KIM786451 KSH786443:KSI786451 LCD786443:LCE786451 LLZ786443:LMA786451 LVV786443:LVW786451 MFR786443:MFS786451 MPN786443:MPO786451 MZJ786443:MZK786451 NJF786443:NJG786451 NTB786443:NTC786451 OCX786443:OCY786451 OMT786443:OMU786451 OWP786443:OWQ786451 PGL786443:PGM786451 PQH786443:PQI786451 QAD786443:QAE786451 QJZ786443:QKA786451 QTV786443:QTW786451 RDR786443:RDS786451 RNN786443:RNO786451 RXJ786443:RXK786451 SHF786443:SHG786451 SRB786443:SRC786451 TAX786443:TAY786451 TKT786443:TKU786451 TUP786443:TUQ786451 UEL786443:UEM786451 UOH786443:UOI786451 UYD786443:UYE786451 VHZ786443:VIA786451 VRV786443:VRW786451 WBR786443:WBS786451 WLN786443:WLO786451 WVJ786443:WVK786451 B851979:C851987 IX851979:IY851987 ST851979:SU851987 ACP851979:ACQ851987 AML851979:AMM851987 AWH851979:AWI851987 BGD851979:BGE851987 BPZ851979:BQA851987 BZV851979:BZW851987 CJR851979:CJS851987 CTN851979:CTO851987 DDJ851979:DDK851987 DNF851979:DNG851987 DXB851979:DXC851987 EGX851979:EGY851987 EQT851979:EQU851987 FAP851979:FAQ851987 FKL851979:FKM851987 FUH851979:FUI851987 GED851979:GEE851987 GNZ851979:GOA851987 GXV851979:GXW851987 HHR851979:HHS851987 HRN851979:HRO851987 IBJ851979:IBK851987 ILF851979:ILG851987 IVB851979:IVC851987 JEX851979:JEY851987 JOT851979:JOU851987 JYP851979:JYQ851987 KIL851979:KIM851987 KSH851979:KSI851987 LCD851979:LCE851987 LLZ851979:LMA851987 LVV851979:LVW851987 MFR851979:MFS851987 MPN851979:MPO851987 MZJ851979:MZK851987 NJF851979:NJG851987 NTB851979:NTC851987 OCX851979:OCY851987 OMT851979:OMU851987 OWP851979:OWQ851987 PGL851979:PGM851987 PQH851979:PQI851987 QAD851979:QAE851987 QJZ851979:QKA851987 QTV851979:QTW851987 RDR851979:RDS851987 RNN851979:RNO851987 RXJ851979:RXK851987 SHF851979:SHG851987 SRB851979:SRC851987 TAX851979:TAY851987 TKT851979:TKU851987 TUP851979:TUQ851987 UEL851979:UEM851987 UOH851979:UOI851987 UYD851979:UYE851987 VHZ851979:VIA851987 VRV851979:VRW851987 WBR851979:WBS851987 WLN851979:WLO851987 WVJ851979:WVK851987 B917515:C917523 IX917515:IY917523 ST917515:SU917523 ACP917515:ACQ917523 AML917515:AMM917523 AWH917515:AWI917523 BGD917515:BGE917523 BPZ917515:BQA917523 BZV917515:BZW917523 CJR917515:CJS917523 CTN917515:CTO917523 DDJ917515:DDK917523 DNF917515:DNG917523 DXB917515:DXC917523 EGX917515:EGY917523 EQT917515:EQU917523 FAP917515:FAQ917523 FKL917515:FKM917523 FUH917515:FUI917523 GED917515:GEE917523 GNZ917515:GOA917523 GXV917515:GXW917523 HHR917515:HHS917523 HRN917515:HRO917523 IBJ917515:IBK917523 ILF917515:ILG917523 IVB917515:IVC917523 JEX917515:JEY917523 JOT917515:JOU917523 JYP917515:JYQ917523 KIL917515:KIM917523 KSH917515:KSI917523 LCD917515:LCE917523 LLZ917515:LMA917523 LVV917515:LVW917523 MFR917515:MFS917523 MPN917515:MPO917523 MZJ917515:MZK917523 NJF917515:NJG917523 NTB917515:NTC917523 OCX917515:OCY917523 OMT917515:OMU917523 OWP917515:OWQ917523 PGL917515:PGM917523 PQH917515:PQI917523 QAD917515:QAE917523 QJZ917515:QKA917523 QTV917515:QTW917523 RDR917515:RDS917523 RNN917515:RNO917523 RXJ917515:RXK917523 SHF917515:SHG917523 SRB917515:SRC917523 TAX917515:TAY917523 TKT917515:TKU917523 TUP917515:TUQ917523 UEL917515:UEM917523 UOH917515:UOI917523 UYD917515:UYE917523 VHZ917515:VIA917523 VRV917515:VRW917523 WBR917515:WBS917523 WLN917515:WLO917523 WVJ917515:WVK917523 B983051:C983059 IX983051:IY983059 ST983051:SU983059 ACP983051:ACQ983059 AML983051:AMM983059 AWH983051:AWI983059 BGD983051:BGE983059 BPZ983051:BQA983059 BZV983051:BZW983059 CJR983051:CJS983059 CTN983051:CTO983059 DDJ983051:DDK983059 DNF983051:DNG983059 DXB983051:DXC983059 EGX983051:EGY983059 EQT983051:EQU983059 FAP983051:FAQ983059 FKL983051:FKM983059 FUH983051:FUI983059 GED983051:GEE983059 GNZ983051:GOA983059 GXV983051:GXW983059 HHR983051:HHS983059 HRN983051:HRO983059 IBJ983051:IBK983059 ILF983051:ILG983059 IVB983051:IVC983059 JEX983051:JEY983059 JOT983051:JOU983059 JYP983051:JYQ983059 KIL983051:KIM983059 KSH983051:KSI983059 LCD983051:LCE983059 LLZ983051:LMA983059 LVV983051:LVW983059 MFR983051:MFS983059 MPN983051:MPO983059 MZJ983051:MZK983059 NJF983051:NJG983059 NTB983051:NTC983059 OCX983051:OCY983059 OMT983051:OMU983059 OWP983051:OWQ983059 PGL983051:PGM983059 PQH983051:PQI983059 QAD983051:QAE983059 QJZ983051:QKA983059 QTV983051:QTW983059 RDR983051:RDS983059 RNN983051:RNO983059 RXJ983051:RXK983059 SHF983051:SHG983059 SRB983051:SRC983059 TAX983051:TAY983059 TKT983051:TKU983059 TUP983051:TUQ983059 UEL983051:UEM983059 UOH983051:UOI983059 UYD983051:UYE983059 VHZ983051:VIA983059 VRV983051:VRW983059 WBR983051:WBS983059 WLN983051:WLO983059 WVJ983051:WVK983059 B26:B28 IX26:IX28 ST26:ST28 ACP26:ACP28 AML26:AML28 AWH26:AWH28 BGD26:BGD28 BPZ26:BPZ28 BZV26:BZV28 CJR26:CJR28 CTN26:CTN28 DDJ26:DDJ28 DNF26:DNF28 DXB26:DXB28 EGX26:EGX28 EQT26:EQT28 FAP26:FAP28 FKL26:FKL28 FUH26:FUH28 GED26:GED28 GNZ26:GNZ28 GXV26:GXV28 HHR26:HHR28 HRN26:HRN28 IBJ26:IBJ28 ILF26:ILF28 IVB26:IVB28 JEX26:JEX28 JOT26:JOT28 JYP26:JYP28 KIL26:KIL28 KSH26:KSH28 LCD26:LCD28 LLZ26:LLZ28 LVV26:LVV28 MFR26:MFR28 MPN26:MPN28 MZJ26:MZJ28 NJF26:NJF28 NTB26:NTB28 OCX26:OCX28 OMT26:OMT28 OWP26:OWP28 PGL26:PGL28 PQH26:PQH28 QAD26:QAD28 QJZ26:QJZ28 QTV26:QTV28 RDR26:RDR28 RNN26:RNN28 RXJ26:RXJ28 SHF26:SHF28 SRB26:SRB28 TAX26:TAX28 TKT26:TKT28 TUP26:TUP28 UEL26:UEL28 UOH26:UOH28 UYD26:UYD28 VHZ26:VHZ28 VRV26:VRV28 WBR26:WBR28 WLN26:WLN28 WVJ26:WVJ28 B65562:B65564 IX65562:IX65564 ST65562:ST65564 ACP65562:ACP65564 AML65562:AML65564 AWH65562:AWH65564 BGD65562:BGD65564 BPZ65562:BPZ65564 BZV65562:BZV65564 CJR65562:CJR65564 CTN65562:CTN65564 DDJ65562:DDJ65564 DNF65562:DNF65564 DXB65562:DXB65564 EGX65562:EGX65564 EQT65562:EQT65564 FAP65562:FAP65564 FKL65562:FKL65564 FUH65562:FUH65564 GED65562:GED65564 GNZ65562:GNZ65564 GXV65562:GXV65564 HHR65562:HHR65564 HRN65562:HRN65564 IBJ65562:IBJ65564 ILF65562:ILF65564 IVB65562:IVB65564 JEX65562:JEX65564 JOT65562:JOT65564 JYP65562:JYP65564 KIL65562:KIL65564 KSH65562:KSH65564 LCD65562:LCD65564 LLZ65562:LLZ65564 LVV65562:LVV65564 MFR65562:MFR65564 MPN65562:MPN65564 MZJ65562:MZJ65564 NJF65562:NJF65564 NTB65562:NTB65564 OCX65562:OCX65564 OMT65562:OMT65564 OWP65562:OWP65564 PGL65562:PGL65564 PQH65562:PQH65564 QAD65562:QAD65564 QJZ65562:QJZ65564 QTV65562:QTV65564 RDR65562:RDR65564 RNN65562:RNN65564 RXJ65562:RXJ65564 SHF65562:SHF65564 SRB65562:SRB65564 TAX65562:TAX65564 TKT65562:TKT65564 TUP65562:TUP65564 UEL65562:UEL65564 UOH65562:UOH65564 UYD65562:UYD65564 VHZ65562:VHZ65564 VRV65562:VRV65564 WBR65562:WBR65564 WLN65562:WLN65564 WVJ65562:WVJ65564 B131098:B131100 IX131098:IX131100 ST131098:ST131100 ACP131098:ACP131100 AML131098:AML131100 AWH131098:AWH131100 BGD131098:BGD131100 BPZ131098:BPZ131100 BZV131098:BZV131100 CJR131098:CJR131100 CTN131098:CTN131100 DDJ131098:DDJ131100 DNF131098:DNF131100 DXB131098:DXB131100 EGX131098:EGX131100 EQT131098:EQT131100 FAP131098:FAP131100 FKL131098:FKL131100 FUH131098:FUH131100 GED131098:GED131100 GNZ131098:GNZ131100 GXV131098:GXV131100 HHR131098:HHR131100 HRN131098:HRN131100 IBJ131098:IBJ131100 ILF131098:ILF131100 IVB131098:IVB131100 JEX131098:JEX131100 JOT131098:JOT131100 JYP131098:JYP131100 KIL131098:KIL131100 KSH131098:KSH131100 LCD131098:LCD131100 LLZ131098:LLZ131100 LVV131098:LVV131100 MFR131098:MFR131100 MPN131098:MPN131100 MZJ131098:MZJ131100 NJF131098:NJF131100 NTB131098:NTB131100 OCX131098:OCX131100 OMT131098:OMT131100 OWP131098:OWP131100 PGL131098:PGL131100 PQH131098:PQH131100 QAD131098:QAD131100 QJZ131098:QJZ131100 QTV131098:QTV131100 RDR131098:RDR131100 RNN131098:RNN131100 RXJ131098:RXJ131100 SHF131098:SHF131100 SRB131098:SRB131100 TAX131098:TAX131100 TKT131098:TKT131100 TUP131098:TUP131100 UEL131098:UEL131100 UOH131098:UOH131100 UYD131098:UYD131100 VHZ131098:VHZ131100 VRV131098:VRV131100 WBR131098:WBR131100 WLN131098:WLN131100 WVJ131098:WVJ131100 B196634:B196636 IX196634:IX196636 ST196634:ST196636 ACP196634:ACP196636 AML196634:AML196636 AWH196634:AWH196636 BGD196634:BGD196636 BPZ196634:BPZ196636 BZV196634:BZV196636 CJR196634:CJR196636 CTN196634:CTN196636 DDJ196634:DDJ196636 DNF196634:DNF196636 DXB196634:DXB196636 EGX196634:EGX196636 EQT196634:EQT196636 FAP196634:FAP196636 FKL196634:FKL196636 FUH196634:FUH196636 GED196634:GED196636 GNZ196634:GNZ196636 GXV196634:GXV196636 HHR196634:HHR196636 HRN196634:HRN196636 IBJ196634:IBJ196636 ILF196634:ILF196636 IVB196634:IVB196636 JEX196634:JEX196636 JOT196634:JOT196636 JYP196634:JYP196636 KIL196634:KIL196636 KSH196634:KSH196636 LCD196634:LCD196636 LLZ196634:LLZ196636 LVV196634:LVV196636 MFR196634:MFR196636 MPN196634:MPN196636 MZJ196634:MZJ196636 NJF196634:NJF196636 NTB196634:NTB196636 OCX196634:OCX196636 OMT196634:OMT196636 OWP196634:OWP196636 PGL196634:PGL196636 PQH196634:PQH196636 QAD196634:QAD196636 QJZ196634:QJZ196636 QTV196634:QTV196636 RDR196634:RDR196636 RNN196634:RNN196636 RXJ196634:RXJ196636 SHF196634:SHF196636 SRB196634:SRB196636 TAX196634:TAX196636 TKT196634:TKT196636 TUP196634:TUP196636 UEL196634:UEL196636 UOH196634:UOH196636 UYD196634:UYD196636 VHZ196634:VHZ196636 VRV196634:VRV196636 WBR196634:WBR196636 WLN196634:WLN196636 WVJ196634:WVJ196636 B262170:B262172 IX262170:IX262172 ST262170:ST262172 ACP262170:ACP262172 AML262170:AML262172 AWH262170:AWH262172 BGD262170:BGD262172 BPZ262170:BPZ262172 BZV262170:BZV262172 CJR262170:CJR262172 CTN262170:CTN262172 DDJ262170:DDJ262172 DNF262170:DNF262172 DXB262170:DXB262172 EGX262170:EGX262172 EQT262170:EQT262172 FAP262170:FAP262172 FKL262170:FKL262172 FUH262170:FUH262172 GED262170:GED262172 GNZ262170:GNZ262172 GXV262170:GXV262172 HHR262170:HHR262172 HRN262170:HRN262172 IBJ262170:IBJ262172 ILF262170:ILF262172 IVB262170:IVB262172 JEX262170:JEX262172 JOT262170:JOT262172 JYP262170:JYP262172 KIL262170:KIL262172 KSH262170:KSH262172 LCD262170:LCD262172 LLZ262170:LLZ262172 LVV262170:LVV262172 MFR262170:MFR262172 MPN262170:MPN262172 MZJ262170:MZJ262172 NJF262170:NJF262172 NTB262170:NTB262172 OCX262170:OCX262172 OMT262170:OMT262172 OWP262170:OWP262172 PGL262170:PGL262172 PQH262170:PQH262172 QAD262170:QAD262172 QJZ262170:QJZ262172 QTV262170:QTV262172 RDR262170:RDR262172 RNN262170:RNN262172 RXJ262170:RXJ262172 SHF262170:SHF262172 SRB262170:SRB262172 TAX262170:TAX262172 TKT262170:TKT262172 TUP262170:TUP262172 UEL262170:UEL262172 UOH262170:UOH262172 UYD262170:UYD262172 VHZ262170:VHZ262172 VRV262170:VRV262172 WBR262170:WBR262172 WLN262170:WLN262172 WVJ262170:WVJ262172 B327706:B327708 IX327706:IX327708 ST327706:ST327708 ACP327706:ACP327708 AML327706:AML327708 AWH327706:AWH327708 BGD327706:BGD327708 BPZ327706:BPZ327708 BZV327706:BZV327708 CJR327706:CJR327708 CTN327706:CTN327708 DDJ327706:DDJ327708 DNF327706:DNF327708 DXB327706:DXB327708 EGX327706:EGX327708 EQT327706:EQT327708 FAP327706:FAP327708 FKL327706:FKL327708 FUH327706:FUH327708 GED327706:GED327708 GNZ327706:GNZ327708 GXV327706:GXV327708 HHR327706:HHR327708 HRN327706:HRN327708 IBJ327706:IBJ327708 ILF327706:ILF327708 IVB327706:IVB327708 JEX327706:JEX327708 JOT327706:JOT327708 JYP327706:JYP327708 KIL327706:KIL327708 KSH327706:KSH327708 LCD327706:LCD327708 LLZ327706:LLZ327708 LVV327706:LVV327708 MFR327706:MFR327708 MPN327706:MPN327708 MZJ327706:MZJ327708 NJF327706:NJF327708 NTB327706:NTB327708 OCX327706:OCX327708 OMT327706:OMT327708 OWP327706:OWP327708 PGL327706:PGL327708 PQH327706:PQH327708 QAD327706:QAD327708 QJZ327706:QJZ327708 QTV327706:QTV327708 RDR327706:RDR327708 RNN327706:RNN327708 RXJ327706:RXJ327708 SHF327706:SHF327708 SRB327706:SRB327708 TAX327706:TAX327708 TKT327706:TKT327708 TUP327706:TUP327708 UEL327706:UEL327708 UOH327706:UOH327708 UYD327706:UYD327708 VHZ327706:VHZ327708 VRV327706:VRV327708 WBR327706:WBR327708 WLN327706:WLN327708 WVJ327706:WVJ327708 B393242:B393244 IX393242:IX393244 ST393242:ST393244 ACP393242:ACP393244 AML393242:AML393244 AWH393242:AWH393244 BGD393242:BGD393244 BPZ393242:BPZ393244 BZV393242:BZV393244 CJR393242:CJR393244 CTN393242:CTN393244 DDJ393242:DDJ393244 DNF393242:DNF393244 DXB393242:DXB393244 EGX393242:EGX393244 EQT393242:EQT393244 FAP393242:FAP393244 FKL393242:FKL393244 FUH393242:FUH393244 GED393242:GED393244 GNZ393242:GNZ393244 GXV393242:GXV393244 HHR393242:HHR393244 HRN393242:HRN393244 IBJ393242:IBJ393244 ILF393242:ILF393244 IVB393242:IVB393244 JEX393242:JEX393244 JOT393242:JOT393244 JYP393242:JYP393244 KIL393242:KIL393244 KSH393242:KSH393244 LCD393242:LCD393244 LLZ393242:LLZ393244 LVV393242:LVV393244 MFR393242:MFR393244 MPN393242:MPN393244 MZJ393242:MZJ393244 NJF393242:NJF393244 NTB393242:NTB393244 OCX393242:OCX393244 OMT393242:OMT393244 OWP393242:OWP393244 PGL393242:PGL393244 PQH393242:PQH393244 QAD393242:QAD393244 QJZ393242:QJZ393244 QTV393242:QTV393244 RDR393242:RDR393244 RNN393242:RNN393244 RXJ393242:RXJ393244 SHF393242:SHF393244 SRB393242:SRB393244 TAX393242:TAX393244 TKT393242:TKT393244 TUP393242:TUP393244 UEL393242:UEL393244 UOH393242:UOH393244 UYD393242:UYD393244 VHZ393242:VHZ393244 VRV393242:VRV393244 WBR393242:WBR393244 WLN393242:WLN393244 WVJ393242:WVJ393244 B458778:B458780 IX458778:IX458780 ST458778:ST458780 ACP458778:ACP458780 AML458778:AML458780 AWH458778:AWH458780 BGD458778:BGD458780 BPZ458778:BPZ458780 BZV458778:BZV458780 CJR458778:CJR458780 CTN458778:CTN458780 DDJ458778:DDJ458780 DNF458778:DNF458780 DXB458778:DXB458780 EGX458778:EGX458780 EQT458778:EQT458780 FAP458778:FAP458780 FKL458778:FKL458780 FUH458778:FUH458780 GED458778:GED458780 GNZ458778:GNZ458780 GXV458778:GXV458780 HHR458778:HHR458780 HRN458778:HRN458780 IBJ458778:IBJ458780 ILF458778:ILF458780 IVB458778:IVB458780 JEX458778:JEX458780 JOT458778:JOT458780 JYP458778:JYP458780 KIL458778:KIL458780 KSH458778:KSH458780 LCD458778:LCD458780 LLZ458778:LLZ458780 LVV458778:LVV458780 MFR458778:MFR458780 MPN458778:MPN458780 MZJ458778:MZJ458780 NJF458778:NJF458780 NTB458778:NTB458780 OCX458778:OCX458780 OMT458778:OMT458780 OWP458778:OWP458780 PGL458778:PGL458780 PQH458778:PQH458780 QAD458778:QAD458780 QJZ458778:QJZ458780 QTV458778:QTV458780 RDR458778:RDR458780 RNN458778:RNN458780 RXJ458778:RXJ458780 SHF458778:SHF458780 SRB458778:SRB458780 TAX458778:TAX458780 TKT458778:TKT458780 TUP458778:TUP458780 UEL458778:UEL458780 UOH458778:UOH458780 UYD458778:UYD458780 VHZ458778:VHZ458780 VRV458778:VRV458780 WBR458778:WBR458780 WLN458778:WLN458780 WVJ458778:WVJ458780 B524314:B524316 IX524314:IX524316 ST524314:ST524316 ACP524314:ACP524316 AML524314:AML524316 AWH524314:AWH524316 BGD524314:BGD524316 BPZ524314:BPZ524316 BZV524314:BZV524316 CJR524314:CJR524316 CTN524314:CTN524316 DDJ524314:DDJ524316 DNF524314:DNF524316 DXB524314:DXB524316 EGX524314:EGX524316 EQT524314:EQT524316 FAP524314:FAP524316 FKL524314:FKL524316 FUH524314:FUH524316 GED524314:GED524316 GNZ524314:GNZ524316 GXV524314:GXV524316 HHR524314:HHR524316 HRN524314:HRN524316 IBJ524314:IBJ524316 ILF524314:ILF524316 IVB524314:IVB524316 JEX524314:JEX524316 JOT524314:JOT524316 JYP524314:JYP524316 KIL524314:KIL524316 KSH524314:KSH524316 LCD524314:LCD524316 LLZ524314:LLZ524316 LVV524314:LVV524316 MFR524314:MFR524316 MPN524314:MPN524316 MZJ524314:MZJ524316 NJF524314:NJF524316 NTB524314:NTB524316 OCX524314:OCX524316 OMT524314:OMT524316 OWP524314:OWP524316 PGL524314:PGL524316 PQH524314:PQH524316 QAD524314:QAD524316 QJZ524314:QJZ524316 QTV524314:QTV524316 RDR524314:RDR524316 RNN524314:RNN524316 RXJ524314:RXJ524316 SHF524314:SHF524316 SRB524314:SRB524316 TAX524314:TAX524316 TKT524314:TKT524316 TUP524314:TUP524316 UEL524314:UEL524316 UOH524314:UOH524316 UYD524314:UYD524316 VHZ524314:VHZ524316 VRV524314:VRV524316 WBR524314:WBR524316 WLN524314:WLN524316 WVJ524314:WVJ524316 B589850:B589852 IX589850:IX589852 ST589850:ST589852 ACP589850:ACP589852 AML589850:AML589852 AWH589850:AWH589852 BGD589850:BGD589852 BPZ589850:BPZ589852 BZV589850:BZV589852 CJR589850:CJR589852 CTN589850:CTN589852 DDJ589850:DDJ589852 DNF589850:DNF589852 DXB589850:DXB589852 EGX589850:EGX589852 EQT589850:EQT589852 FAP589850:FAP589852 FKL589850:FKL589852 FUH589850:FUH589852 GED589850:GED589852 GNZ589850:GNZ589852 GXV589850:GXV589852 HHR589850:HHR589852 HRN589850:HRN589852 IBJ589850:IBJ589852 ILF589850:ILF589852 IVB589850:IVB589852 JEX589850:JEX589852 JOT589850:JOT589852 JYP589850:JYP589852 KIL589850:KIL589852 KSH589850:KSH589852 LCD589850:LCD589852 LLZ589850:LLZ589852 LVV589850:LVV589852 MFR589850:MFR589852 MPN589850:MPN589852 MZJ589850:MZJ589852 NJF589850:NJF589852 NTB589850:NTB589852 OCX589850:OCX589852 OMT589850:OMT589852 OWP589850:OWP589852 PGL589850:PGL589852 PQH589850:PQH589852 QAD589850:QAD589852 QJZ589850:QJZ589852 QTV589850:QTV589852 RDR589850:RDR589852 RNN589850:RNN589852 RXJ589850:RXJ589852 SHF589850:SHF589852 SRB589850:SRB589852 TAX589850:TAX589852 TKT589850:TKT589852 TUP589850:TUP589852 UEL589850:UEL589852 UOH589850:UOH589852 UYD589850:UYD589852 VHZ589850:VHZ589852 VRV589850:VRV589852 WBR589850:WBR589852 WLN589850:WLN589852 WVJ589850:WVJ589852 B655386:B655388 IX655386:IX655388 ST655386:ST655388 ACP655386:ACP655388 AML655386:AML655388 AWH655386:AWH655388 BGD655386:BGD655388 BPZ655386:BPZ655388 BZV655386:BZV655388 CJR655386:CJR655388 CTN655386:CTN655388 DDJ655386:DDJ655388 DNF655386:DNF655388 DXB655386:DXB655388 EGX655386:EGX655388 EQT655386:EQT655388 FAP655386:FAP655388 FKL655386:FKL655388 FUH655386:FUH655388 GED655386:GED655388 GNZ655386:GNZ655388 GXV655386:GXV655388 HHR655386:HHR655388 HRN655386:HRN655388 IBJ655386:IBJ655388 ILF655386:ILF655388 IVB655386:IVB655388 JEX655386:JEX655388 JOT655386:JOT655388 JYP655386:JYP655388 KIL655386:KIL655388 KSH655386:KSH655388 LCD655386:LCD655388 LLZ655386:LLZ655388 LVV655386:LVV655388 MFR655386:MFR655388 MPN655386:MPN655388 MZJ655386:MZJ655388 NJF655386:NJF655388 NTB655386:NTB655388 OCX655386:OCX655388 OMT655386:OMT655388 OWP655386:OWP655388 PGL655386:PGL655388 PQH655386:PQH655388 QAD655386:QAD655388 QJZ655386:QJZ655388 QTV655386:QTV655388 RDR655386:RDR655388 RNN655386:RNN655388 RXJ655386:RXJ655388 SHF655386:SHF655388 SRB655386:SRB655388 TAX655386:TAX655388 TKT655386:TKT655388 TUP655386:TUP655388 UEL655386:UEL655388 UOH655386:UOH655388 UYD655386:UYD655388 VHZ655386:VHZ655388 VRV655386:VRV655388 WBR655386:WBR655388 WLN655386:WLN655388 WVJ655386:WVJ655388 B720922:B720924 IX720922:IX720924 ST720922:ST720924 ACP720922:ACP720924 AML720922:AML720924 AWH720922:AWH720924 BGD720922:BGD720924 BPZ720922:BPZ720924 BZV720922:BZV720924 CJR720922:CJR720924 CTN720922:CTN720924 DDJ720922:DDJ720924 DNF720922:DNF720924 DXB720922:DXB720924 EGX720922:EGX720924 EQT720922:EQT720924 FAP720922:FAP720924 FKL720922:FKL720924 FUH720922:FUH720924 GED720922:GED720924 GNZ720922:GNZ720924 GXV720922:GXV720924 HHR720922:HHR720924 HRN720922:HRN720924 IBJ720922:IBJ720924 ILF720922:ILF720924 IVB720922:IVB720924 JEX720922:JEX720924 JOT720922:JOT720924 JYP720922:JYP720924 KIL720922:KIL720924 KSH720922:KSH720924 LCD720922:LCD720924 LLZ720922:LLZ720924 LVV720922:LVV720924 MFR720922:MFR720924 MPN720922:MPN720924 MZJ720922:MZJ720924 NJF720922:NJF720924 NTB720922:NTB720924 OCX720922:OCX720924 OMT720922:OMT720924 OWP720922:OWP720924 PGL720922:PGL720924 PQH720922:PQH720924 QAD720922:QAD720924 QJZ720922:QJZ720924 QTV720922:QTV720924 RDR720922:RDR720924 RNN720922:RNN720924 RXJ720922:RXJ720924 SHF720922:SHF720924 SRB720922:SRB720924 TAX720922:TAX720924 TKT720922:TKT720924 TUP720922:TUP720924 UEL720922:UEL720924 UOH720922:UOH720924 UYD720922:UYD720924 VHZ720922:VHZ720924 VRV720922:VRV720924 WBR720922:WBR720924 WLN720922:WLN720924 WVJ720922:WVJ720924 B786458:B786460 IX786458:IX786460 ST786458:ST786460 ACP786458:ACP786460 AML786458:AML786460 AWH786458:AWH786460 BGD786458:BGD786460 BPZ786458:BPZ786460 BZV786458:BZV786460 CJR786458:CJR786460 CTN786458:CTN786460 DDJ786458:DDJ786460 DNF786458:DNF786460 DXB786458:DXB786460 EGX786458:EGX786460 EQT786458:EQT786460 FAP786458:FAP786460 FKL786458:FKL786460 FUH786458:FUH786460 GED786458:GED786460 GNZ786458:GNZ786460 GXV786458:GXV786460 HHR786458:HHR786460 HRN786458:HRN786460 IBJ786458:IBJ786460 ILF786458:ILF786460 IVB786458:IVB786460 JEX786458:JEX786460 JOT786458:JOT786460 JYP786458:JYP786460 KIL786458:KIL786460 KSH786458:KSH786460 LCD786458:LCD786460 LLZ786458:LLZ786460 LVV786458:LVV786460 MFR786458:MFR786460 MPN786458:MPN786460 MZJ786458:MZJ786460 NJF786458:NJF786460 NTB786458:NTB786460 OCX786458:OCX786460 OMT786458:OMT786460 OWP786458:OWP786460 PGL786458:PGL786460 PQH786458:PQH786460 QAD786458:QAD786460 QJZ786458:QJZ786460 QTV786458:QTV786460 RDR786458:RDR786460 RNN786458:RNN786460 RXJ786458:RXJ786460 SHF786458:SHF786460 SRB786458:SRB786460 TAX786458:TAX786460 TKT786458:TKT786460 TUP786458:TUP786460 UEL786458:UEL786460 UOH786458:UOH786460 UYD786458:UYD786460 VHZ786458:VHZ786460 VRV786458:VRV786460 WBR786458:WBR786460 WLN786458:WLN786460 WVJ786458:WVJ786460 B851994:B851996 IX851994:IX851996 ST851994:ST851996 ACP851994:ACP851996 AML851994:AML851996 AWH851994:AWH851996 BGD851994:BGD851996 BPZ851994:BPZ851996 BZV851994:BZV851996 CJR851994:CJR851996 CTN851994:CTN851996 DDJ851994:DDJ851996 DNF851994:DNF851996 DXB851994:DXB851996 EGX851994:EGX851996 EQT851994:EQT851996 FAP851994:FAP851996 FKL851994:FKL851996 FUH851994:FUH851996 GED851994:GED851996 GNZ851994:GNZ851996 GXV851994:GXV851996 HHR851994:HHR851996 HRN851994:HRN851996 IBJ851994:IBJ851996 ILF851994:ILF851996 IVB851994:IVB851996 JEX851994:JEX851996 JOT851994:JOT851996 JYP851994:JYP851996 KIL851994:KIL851996 KSH851994:KSH851996 LCD851994:LCD851996 LLZ851994:LLZ851996 LVV851994:LVV851996 MFR851994:MFR851996 MPN851994:MPN851996 MZJ851994:MZJ851996 NJF851994:NJF851996 NTB851994:NTB851996 OCX851994:OCX851996 OMT851994:OMT851996 OWP851994:OWP851996 PGL851994:PGL851996 PQH851994:PQH851996 QAD851994:QAD851996 QJZ851994:QJZ851996 QTV851994:QTV851996 RDR851994:RDR851996 RNN851994:RNN851996 RXJ851994:RXJ851996 SHF851994:SHF851996 SRB851994:SRB851996 TAX851994:TAX851996 TKT851994:TKT851996 TUP851994:TUP851996 UEL851994:UEL851996 UOH851994:UOH851996 UYD851994:UYD851996 VHZ851994:VHZ851996 VRV851994:VRV851996 WBR851994:WBR851996 WLN851994:WLN851996 WVJ851994:WVJ851996 B917530:B917532 IX917530:IX917532 ST917530:ST917532 ACP917530:ACP917532 AML917530:AML917532 AWH917530:AWH917532 BGD917530:BGD917532 BPZ917530:BPZ917532 BZV917530:BZV917532 CJR917530:CJR917532 CTN917530:CTN917532 DDJ917530:DDJ917532 DNF917530:DNF917532 DXB917530:DXB917532 EGX917530:EGX917532 EQT917530:EQT917532 FAP917530:FAP917532 FKL917530:FKL917532 FUH917530:FUH917532 GED917530:GED917532 GNZ917530:GNZ917532 GXV917530:GXV917532 HHR917530:HHR917532 HRN917530:HRN917532 IBJ917530:IBJ917532 ILF917530:ILF917532 IVB917530:IVB917532 JEX917530:JEX917532 JOT917530:JOT917532 JYP917530:JYP917532 KIL917530:KIL917532 KSH917530:KSH917532 LCD917530:LCD917532 LLZ917530:LLZ917532 LVV917530:LVV917532 MFR917530:MFR917532 MPN917530:MPN917532 MZJ917530:MZJ917532 NJF917530:NJF917532 NTB917530:NTB917532 OCX917530:OCX917532 OMT917530:OMT917532 OWP917530:OWP917532 PGL917530:PGL917532 PQH917530:PQH917532 QAD917530:QAD917532 QJZ917530:QJZ917532 QTV917530:QTV917532 RDR917530:RDR917532 RNN917530:RNN917532 RXJ917530:RXJ917532 SHF917530:SHF917532 SRB917530:SRB917532 TAX917530:TAX917532 TKT917530:TKT917532 TUP917530:TUP917532 UEL917530:UEL917532 UOH917530:UOH917532 UYD917530:UYD917532 VHZ917530:VHZ917532 VRV917530:VRV917532 WBR917530:WBR917532 WLN917530:WLN917532 WVJ917530:WVJ917532 B983066:B983068 IX983066:IX983068 ST983066:ST983068 ACP983066:ACP983068 AML983066:AML983068 AWH983066:AWH983068 BGD983066:BGD983068 BPZ983066:BPZ983068 BZV983066:BZV983068 CJR983066:CJR983068 CTN983066:CTN983068 DDJ983066:DDJ983068 DNF983066:DNF983068 DXB983066:DXB983068 EGX983066:EGX983068 EQT983066:EQT983068 FAP983066:FAP983068 FKL983066:FKL983068 FUH983066:FUH983068 GED983066:GED983068 GNZ983066:GNZ983068 GXV983066:GXV983068 HHR983066:HHR983068 HRN983066:HRN983068 IBJ983066:IBJ983068 ILF983066:ILF983068 IVB983066:IVB983068 JEX983066:JEX983068 JOT983066:JOT983068 JYP983066:JYP983068 KIL983066:KIL983068 KSH983066:KSH983068 LCD983066:LCD983068 LLZ983066:LLZ983068 LVV983066:LVV983068 MFR983066:MFR983068 MPN983066:MPN983068 MZJ983066:MZJ983068 NJF983066:NJF983068 NTB983066:NTB983068 OCX983066:OCX983068 OMT983066:OMT983068 OWP983066:OWP983068 PGL983066:PGL983068 PQH983066:PQH983068 QAD983066:QAD983068 QJZ983066:QJZ983068 QTV983066:QTV983068 RDR983066:RDR983068 RNN983066:RNN983068 RXJ983066:RXJ983068 SHF983066:SHF983068 SRB983066:SRB983068 TAX983066:TAX983068 TKT983066:TKT983068 TUP983066:TUP983068 UEL983066:UEL983068 UOH983066:UOH983068 UYD983066:UYD983068 VHZ983066:VHZ983068 VRV983066:VRV983068 WBR983066:WBR983068 WLN983066:WLN983068 WVJ983066:WVJ983068"/>
    <dataValidation allowBlank="1" showInputMessage="1" showErrorMessage="1" promptTitle="OHJE" prompt="Kirjoita tähän tehtävän raportoitujen kustannusten kirjanpidon tositenumerot pääkirjasta. Yhteys raportoitujen kustannusten ja pääkirjan välillä tulee olla yksiselitteinen. Tarkentavia merkintöjä voit tehdä liitteenä toimitettavaan pääkirjanotteeseen." sqref="F10 JB10 SX10 ACT10 AMP10 AWL10 BGH10 BQD10 BZZ10 CJV10 CTR10 DDN10 DNJ10 DXF10 EHB10 EQX10 FAT10 FKP10 FUL10 GEH10 GOD10 GXZ10 HHV10 HRR10 IBN10 ILJ10 IVF10 JFB10 JOX10 JYT10 KIP10 KSL10 LCH10 LMD10 LVZ10 MFV10 MPR10 MZN10 NJJ10 NTF10 ODB10 OMX10 OWT10 PGP10 PQL10 QAH10 QKD10 QTZ10 RDV10 RNR10 RXN10 SHJ10 SRF10 TBB10 TKX10 TUT10 UEP10 UOL10 UYH10 VID10 VRZ10 WBV10 WLR10 WVN10 F65546 JB65546 SX65546 ACT65546 AMP65546 AWL65546 BGH65546 BQD65546 BZZ65546 CJV65546 CTR65546 DDN65546 DNJ65546 DXF65546 EHB65546 EQX65546 FAT65546 FKP65546 FUL65546 GEH65546 GOD65546 GXZ65546 HHV65546 HRR65546 IBN65546 ILJ65546 IVF65546 JFB65546 JOX65546 JYT65546 KIP65546 KSL65546 LCH65546 LMD65546 LVZ65546 MFV65546 MPR65546 MZN65546 NJJ65546 NTF65546 ODB65546 OMX65546 OWT65546 PGP65546 PQL65546 QAH65546 QKD65546 QTZ65546 RDV65546 RNR65546 RXN65546 SHJ65546 SRF65546 TBB65546 TKX65546 TUT65546 UEP65546 UOL65546 UYH65546 VID65546 VRZ65546 WBV65546 WLR65546 WVN65546 F131082 JB131082 SX131082 ACT131082 AMP131082 AWL131082 BGH131082 BQD131082 BZZ131082 CJV131082 CTR131082 DDN131082 DNJ131082 DXF131082 EHB131082 EQX131082 FAT131082 FKP131082 FUL131082 GEH131082 GOD131082 GXZ131082 HHV131082 HRR131082 IBN131082 ILJ131082 IVF131082 JFB131082 JOX131082 JYT131082 KIP131082 KSL131082 LCH131082 LMD131082 LVZ131082 MFV131082 MPR131082 MZN131082 NJJ131082 NTF131082 ODB131082 OMX131082 OWT131082 PGP131082 PQL131082 QAH131082 QKD131082 QTZ131082 RDV131082 RNR131082 RXN131082 SHJ131082 SRF131082 TBB131082 TKX131082 TUT131082 UEP131082 UOL131082 UYH131082 VID131082 VRZ131082 WBV131082 WLR131082 WVN131082 F196618 JB196618 SX196618 ACT196618 AMP196618 AWL196618 BGH196618 BQD196618 BZZ196618 CJV196618 CTR196618 DDN196618 DNJ196618 DXF196618 EHB196618 EQX196618 FAT196618 FKP196618 FUL196618 GEH196618 GOD196618 GXZ196618 HHV196618 HRR196618 IBN196618 ILJ196618 IVF196618 JFB196618 JOX196618 JYT196618 KIP196618 KSL196618 LCH196618 LMD196618 LVZ196618 MFV196618 MPR196618 MZN196618 NJJ196618 NTF196618 ODB196618 OMX196618 OWT196618 PGP196618 PQL196618 QAH196618 QKD196618 QTZ196618 RDV196618 RNR196618 RXN196618 SHJ196618 SRF196618 TBB196618 TKX196618 TUT196618 UEP196618 UOL196618 UYH196618 VID196618 VRZ196618 WBV196618 WLR196618 WVN196618 F262154 JB262154 SX262154 ACT262154 AMP262154 AWL262154 BGH262154 BQD262154 BZZ262154 CJV262154 CTR262154 DDN262154 DNJ262154 DXF262154 EHB262154 EQX262154 FAT262154 FKP262154 FUL262154 GEH262154 GOD262154 GXZ262154 HHV262154 HRR262154 IBN262154 ILJ262154 IVF262154 JFB262154 JOX262154 JYT262154 KIP262154 KSL262154 LCH262154 LMD262154 LVZ262154 MFV262154 MPR262154 MZN262154 NJJ262154 NTF262154 ODB262154 OMX262154 OWT262154 PGP262154 PQL262154 QAH262154 QKD262154 QTZ262154 RDV262154 RNR262154 RXN262154 SHJ262154 SRF262154 TBB262154 TKX262154 TUT262154 UEP262154 UOL262154 UYH262154 VID262154 VRZ262154 WBV262154 WLR262154 WVN262154 F327690 JB327690 SX327690 ACT327690 AMP327690 AWL327690 BGH327690 BQD327690 BZZ327690 CJV327690 CTR327690 DDN327690 DNJ327690 DXF327690 EHB327690 EQX327690 FAT327690 FKP327690 FUL327690 GEH327690 GOD327690 GXZ327690 HHV327690 HRR327690 IBN327690 ILJ327690 IVF327690 JFB327690 JOX327690 JYT327690 KIP327690 KSL327690 LCH327690 LMD327690 LVZ327690 MFV327690 MPR327690 MZN327690 NJJ327690 NTF327690 ODB327690 OMX327690 OWT327690 PGP327690 PQL327690 QAH327690 QKD327690 QTZ327690 RDV327690 RNR327690 RXN327690 SHJ327690 SRF327690 TBB327690 TKX327690 TUT327690 UEP327690 UOL327690 UYH327690 VID327690 VRZ327690 WBV327690 WLR327690 WVN327690 F393226 JB393226 SX393226 ACT393226 AMP393226 AWL393226 BGH393226 BQD393226 BZZ393226 CJV393226 CTR393226 DDN393226 DNJ393226 DXF393226 EHB393226 EQX393226 FAT393226 FKP393226 FUL393226 GEH393226 GOD393226 GXZ393226 HHV393226 HRR393226 IBN393226 ILJ393226 IVF393226 JFB393226 JOX393226 JYT393226 KIP393226 KSL393226 LCH393226 LMD393226 LVZ393226 MFV393226 MPR393226 MZN393226 NJJ393226 NTF393226 ODB393226 OMX393226 OWT393226 PGP393226 PQL393226 QAH393226 QKD393226 QTZ393226 RDV393226 RNR393226 RXN393226 SHJ393226 SRF393226 TBB393226 TKX393226 TUT393226 UEP393226 UOL393226 UYH393226 VID393226 VRZ393226 WBV393226 WLR393226 WVN393226 F458762 JB458762 SX458762 ACT458762 AMP458762 AWL458762 BGH458762 BQD458762 BZZ458762 CJV458762 CTR458762 DDN458762 DNJ458762 DXF458762 EHB458762 EQX458762 FAT458762 FKP458762 FUL458762 GEH458762 GOD458762 GXZ458762 HHV458762 HRR458762 IBN458762 ILJ458762 IVF458762 JFB458762 JOX458762 JYT458762 KIP458762 KSL458762 LCH458762 LMD458762 LVZ458762 MFV458762 MPR458762 MZN458762 NJJ458762 NTF458762 ODB458762 OMX458762 OWT458762 PGP458762 PQL458762 QAH458762 QKD458762 QTZ458762 RDV458762 RNR458762 RXN458762 SHJ458762 SRF458762 TBB458762 TKX458762 TUT458762 UEP458762 UOL458762 UYH458762 VID458762 VRZ458762 WBV458762 WLR458762 WVN458762 F524298 JB524298 SX524298 ACT524298 AMP524298 AWL524298 BGH524298 BQD524298 BZZ524298 CJV524298 CTR524298 DDN524298 DNJ524298 DXF524298 EHB524298 EQX524298 FAT524298 FKP524298 FUL524298 GEH524298 GOD524298 GXZ524298 HHV524298 HRR524298 IBN524298 ILJ524298 IVF524298 JFB524298 JOX524298 JYT524298 KIP524298 KSL524298 LCH524298 LMD524298 LVZ524298 MFV524298 MPR524298 MZN524298 NJJ524298 NTF524298 ODB524298 OMX524298 OWT524298 PGP524298 PQL524298 QAH524298 QKD524298 QTZ524298 RDV524298 RNR524298 RXN524298 SHJ524298 SRF524298 TBB524298 TKX524298 TUT524298 UEP524298 UOL524298 UYH524298 VID524298 VRZ524298 WBV524298 WLR524298 WVN524298 F589834 JB589834 SX589834 ACT589834 AMP589834 AWL589834 BGH589834 BQD589834 BZZ589834 CJV589834 CTR589834 DDN589834 DNJ589834 DXF589834 EHB589834 EQX589834 FAT589834 FKP589834 FUL589834 GEH589834 GOD589834 GXZ589834 HHV589834 HRR589834 IBN589834 ILJ589834 IVF589834 JFB589834 JOX589834 JYT589834 KIP589834 KSL589834 LCH589834 LMD589834 LVZ589834 MFV589834 MPR589834 MZN589834 NJJ589834 NTF589834 ODB589834 OMX589834 OWT589834 PGP589834 PQL589834 QAH589834 QKD589834 QTZ589834 RDV589834 RNR589834 RXN589834 SHJ589834 SRF589834 TBB589834 TKX589834 TUT589834 UEP589834 UOL589834 UYH589834 VID589834 VRZ589834 WBV589834 WLR589834 WVN589834 F655370 JB655370 SX655370 ACT655370 AMP655370 AWL655370 BGH655370 BQD655370 BZZ655370 CJV655370 CTR655370 DDN655370 DNJ655370 DXF655370 EHB655370 EQX655370 FAT655370 FKP655370 FUL655370 GEH655370 GOD655370 GXZ655370 HHV655370 HRR655370 IBN655370 ILJ655370 IVF655370 JFB655370 JOX655370 JYT655370 KIP655370 KSL655370 LCH655370 LMD655370 LVZ655370 MFV655370 MPR655370 MZN655370 NJJ655370 NTF655370 ODB655370 OMX655370 OWT655370 PGP655370 PQL655370 QAH655370 QKD655370 QTZ655370 RDV655370 RNR655370 RXN655370 SHJ655370 SRF655370 TBB655370 TKX655370 TUT655370 UEP655370 UOL655370 UYH655370 VID655370 VRZ655370 WBV655370 WLR655370 WVN655370 F720906 JB720906 SX720906 ACT720906 AMP720906 AWL720906 BGH720906 BQD720906 BZZ720906 CJV720906 CTR720906 DDN720906 DNJ720906 DXF720906 EHB720906 EQX720906 FAT720906 FKP720906 FUL720906 GEH720906 GOD720906 GXZ720906 HHV720906 HRR720906 IBN720906 ILJ720906 IVF720906 JFB720906 JOX720906 JYT720906 KIP720906 KSL720906 LCH720906 LMD720906 LVZ720906 MFV720906 MPR720906 MZN720906 NJJ720906 NTF720906 ODB720906 OMX720906 OWT720906 PGP720906 PQL720906 QAH720906 QKD720906 QTZ720906 RDV720906 RNR720906 RXN720906 SHJ720906 SRF720906 TBB720906 TKX720906 TUT720906 UEP720906 UOL720906 UYH720906 VID720906 VRZ720906 WBV720906 WLR720906 WVN720906 F786442 JB786442 SX786442 ACT786442 AMP786442 AWL786442 BGH786442 BQD786442 BZZ786442 CJV786442 CTR786442 DDN786442 DNJ786442 DXF786442 EHB786442 EQX786442 FAT786442 FKP786442 FUL786442 GEH786442 GOD786442 GXZ786442 HHV786442 HRR786442 IBN786442 ILJ786442 IVF786442 JFB786442 JOX786442 JYT786442 KIP786442 KSL786442 LCH786442 LMD786442 LVZ786442 MFV786442 MPR786442 MZN786442 NJJ786442 NTF786442 ODB786442 OMX786442 OWT786442 PGP786442 PQL786442 QAH786442 QKD786442 QTZ786442 RDV786442 RNR786442 RXN786442 SHJ786442 SRF786442 TBB786442 TKX786442 TUT786442 UEP786442 UOL786442 UYH786442 VID786442 VRZ786442 WBV786442 WLR786442 WVN786442 F851978 JB851978 SX851978 ACT851978 AMP851978 AWL851978 BGH851978 BQD851978 BZZ851978 CJV851978 CTR851978 DDN851978 DNJ851978 DXF851978 EHB851978 EQX851978 FAT851978 FKP851978 FUL851978 GEH851978 GOD851978 GXZ851978 HHV851978 HRR851978 IBN851978 ILJ851978 IVF851978 JFB851978 JOX851978 JYT851978 KIP851978 KSL851978 LCH851978 LMD851978 LVZ851978 MFV851978 MPR851978 MZN851978 NJJ851978 NTF851978 ODB851978 OMX851978 OWT851978 PGP851978 PQL851978 QAH851978 QKD851978 QTZ851978 RDV851978 RNR851978 RXN851978 SHJ851978 SRF851978 TBB851978 TKX851978 TUT851978 UEP851978 UOL851978 UYH851978 VID851978 VRZ851978 WBV851978 WLR851978 WVN851978 F917514 JB917514 SX917514 ACT917514 AMP917514 AWL917514 BGH917514 BQD917514 BZZ917514 CJV917514 CTR917514 DDN917514 DNJ917514 DXF917514 EHB917514 EQX917514 FAT917514 FKP917514 FUL917514 GEH917514 GOD917514 GXZ917514 HHV917514 HRR917514 IBN917514 ILJ917514 IVF917514 JFB917514 JOX917514 JYT917514 KIP917514 KSL917514 LCH917514 LMD917514 LVZ917514 MFV917514 MPR917514 MZN917514 NJJ917514 NTF917514 ODB917514 OMX917514 OWT917514 PGP917514 PQL917514 QAH917514 QKD917514 QTZ917514 RDV917514 RNR917514 RXN917514 SHJ917514 SRF917514 TBB917514 TKX917514 TUT917514 UEP917514 UOL917514 UYH917514 VID917514 VRZ917514 WBV917514 WLR917514 WVN917514 F983050 JB983050 SX983050 ACT983050 AMP983050 AWL983050 BGH983050 BQD983050 BZZ983050 CJV983050 CTR983050 DDN983050 DNJ983050 DXF983050 EHB983050 EQX983050 FAT983050 FKP983050 FUL983050 GEH983050 GOD983050 GXZ983050 HHV983050 HRR983050 IBN983050 ILJ983050 IVF983050 JFB983050 JOX983050 JYT983050 KIP983050 KSL983050 LCH983050 LMD983050 LVZ983050 MFV983050 MPR983050 MZN983050 NJJ983050 NTF983050 ODB983050 OMX983050 OWT983050 PGP983050 PQL983050 QAH983050 QKD983050 QTZ983050 RDV983050 RNR983050 RXN983050 SHJ983050 SRF983050 TBB983050 TKX983050 TUT983050 UEP983050 UOL983050 UYH983050 VID983050 VRZ983050 WBV983050 WLR983050 WVN983050 E25:F25 JA25:JB25 SW25:SX25 ACS25:ACT25 AMO25:AMP25 AWK25:AWL25 BGG25:BGH25 BQC25:BQD25 BZY25:BZZ25 CJU25:CJV25 CTQ25:CTR25 DDM25:DDN25 DNI25:DNJ25 DXE25:DXF25 EHA25:EHB25 EQW25:EQX25 FAS25:FAT25 FKO25:FKP25 FUK25:FUL25 GEG25:GEH25 GOC25:GOD25 GXY25:GXZ25 HHU25:HHV25 HRQ25:HRR25 IBM25:IBN25 ILI25:ILJ25 IVE25:IVF25 JFA25:JFB25 JOW25:JOX25 JYS25:JYT25 KIO25:KIP25 KSK25:KSL25 LCG25:LCH25 LMC25:LMD25 LVY25:LVZ25 MFU25:MFV25 MPQ25:MPR25 MZM25:MZN25 NJI25:NJJ25 NTE25:NTF25 ODA25:ODB25 OMW25:OMX25 OWS25:OWT25 PGO25:PGP25 PQK25:PQL25 QAG25:QAH25 QKC25:QKD25 QTY25:QTZ25 RDU25:RDV25 RNQ25:RNR25 RXM25:RXN25 SHI25:SHJ25 SRE25:SRF25 TBA25:TBB25 TKW25:TKX25 TUS25:TUT25 UEO25:UEP25 UOK25:UOL25 UYG25:UYH25 VIC25:VID25 VRY25:VRZ25 WBU25:WBV25 WLQ25:WLR25 WVM25:WVN25 E65561:F65561 JA65561:JB65561 SW65561:SX65561 ACS65561:ACT65561 AMO65561:AMP65561 AWK65561:AWL65561 BGG65561:BGH65561 BQC65561:BQD65561 BZY65561:BZZ65561 CJU65561:CJV65561 CTQ65561:CTR65561 DDM65561:DDN65561 DNI65561:DNJ65561 DXE65561:DXF65561 EHA65561:EHB65561 EQW65561:EQX65561 FAS65561:FAT65561 FKO65561:FKP65561 FUK65561:FUL65561 GEG65561:GEH65561 GOC65561:GOD65561 GXY65561:GXZ65561 HHU65561:HHV65561 HRQ65561:HRR65561 IBM65561:IBN65561 ILI65561:ILJ65561 IVE65561:IVF65561 JFA65561:JFB65561 JOW65561:JOX65561 JYS65561:JYT65561 KIO65561:KIP65561 KSK65561:KSL65561 LCG65561:LCH65561 LMC65561:LMD65561 LVY65561:LVZ65561 MFU65561:MFV65561 MPQ65561:MPR65561 MZM65561:MZN65561 NJI65561:NJJ65561 NTE65561:NTF65561 ODA65561:ODB65561 OMW65561:OMX65561 OWS65561:OWT65561 PGO65561:PGP65561 PQK65561:PQL65561 QAG65561:QAH65561 QKC65561:QKD65561 QTY65561:QTZ65561 RDU65561:RDV65561 RNQ65561:RNR65561 RXM65561:RXN65561 SHI65561:SHJ65561 SRE65561:SRF65561 TBA65561:TBB65561 TKW65561:TKX65561 TUS65561:TUT65561 UEO65561:UEP65561 UOK65561:UOL65561 UYG65561:UYH65561 VIC65561:VID65561 VRY65561:VRZ65561 WBU65561:WBV65561 WLQ65561:WLR65561 WVM65561:WVN65561 E131097:F131097 JA131097:JB131097 SW131097:SX131097 ACS131097:ACT131097 AMO131097:AMP131097 AWK131097:AWL131097 BGG131097:BGH131097 BQC131097:BQD131097 BZY131097:BZZ131097 CJU131097:CJV131097 CTQ131097:CTR131097 DDM131097:DDN131097 DNI131097:DNJ131097 DXE131097:DXF131097 EHA131097:EHB131097 EQW131097:EQX131097 FAS131097:FAT131097 FKO131097:FKP131097 FUK131097:FUL131097 GEG131097:GEH131097 GOC131097:GOD131097 GXY131097:GXZ131097 HHU131097:HHV131097 HRQ131097:HRR131097 IBM131097:IBN131097 ILI131097:ILJ131097 IVE131097:IVF131097 JFA131097:JFB131097 JOW131097:JOX131097 JYS131097:JYT131097 KIO131097:KIP131097 KSK131097:KSL131097 LCG131097:LCH131097 LMC131097:LMD131097 LVY131097:LVZ131097 MFU131097:MFV131097 MPQ131097:MPR131097 MZM131097:MZN131097 NJI131097:NJJ131097 NTE131097:NTF131097 ODA131097:ODB131097 OMW131097:OMX131097 OWS131097:OWT131097 PGO131097:PGP131097 PQK131097:PQL131097 QAG131097:QAH131097 QKC131097:QKD131097 QTY131097:QTZ131097 RDU131097:RDV131097 RNQ131097:RNR131097 RXM131097:RXN131097 SHI131097:SHJ131097 SRE131097:SRF131097 TBA131097:TBB131097 TKW131097:TKX131097 TUS131097:TUT131097 UEO131097:UEP131097 UOK131097:UOL131097 UYG131097:UYH131097 VIC131097:VID131097 VRY131097:VRZ131097 WBU131097:WBV131097 WLQ131097:WLR131097 WVM131097:WVN131097 E196633:F196633 JA196633:JB196633 SW196633:SX196633 ACS196633:ACT196633 AMO196633:AMP196633 AWK196633:AWL196633 BGG196633:BGH196633 BQC196633:BQD196633 BZY196633:BZZ196633 CJU196633:CJV196633 CTQ196633:CTR196633 DDM196633:DDN196633 DNI196633:DNJ196633 DXE196633:DXF196633 EHA196633:EHB196633 EQW196633:EQX196633 FAS196633:FAT196633 FKO196633:FKP196633 FUK196633:FUL196633 GEG196633:GEH196633 GOC196633:GOD196633 GXY196633:GXZ196633 HHU196633:HHV196633 HRQ196633:HRR196633 IBM196633:IBN196633 ILI196633:ILJ196633 IVE196633:IVF196633 JFA196633:JFB196633 JOW196633:JOX196633 JYS196633:JYT196633 KIO196633:KIP196633 KSK196633:KSL196633 LCG196633:LCH196633 LMC196633:LMD196633 LVY196633:LVZ196633 MFU196633:MFV196633 MPQ196633:MPR196633 MZM196633:MZN196633 NJI196633:NJJ196633 NTE196633:NTF196633 ODA196633:ODB196633 OMW196633:OMX196633 OWS196633:OWT196633 PGO196633:PGP196633 PQK196633:PQL196633 QAG196633:QAH196633 QKC196633:QKD196633 QTY196633:QTZ196633 RDU196633:RDV196633 RNQ196633:RNR196633 RXM196633:RXN196633 SHI196633:SHJ196633 SRE196633:SRF196633 TBA196633:TBB196633 TKW196633:TKX196633 TUS196633:TUT196633 UEO196633:UEP196633 UOK196633:UOL196633 UYG196633:UYH196633 VIC196633:VID196633 VRY196633:VRZ196633 WBU196633:WBV196633 WLQ196633:WLR196633 WVM196633:WVN196633 E262169:F262169 JA262169:JB262169 SW262169:SX262169 ACS262169:ACT262169 AMO262169:AMP262169 AWK262169:AWL262169 BGG262169:BGH262169 BQC262169:BQD262169 BZY262169:BZZ262169 CJU262169:CJV262169 CTQ262169:CTR262169 DDM262169:DDN262169 DNI262169:DNJ262169 DXE262169:DXF262169 EHA262169:EHB262169 EQW262169:EQX262169 FAS262169:FAT262169 FKO262169:FKP262169 FUK262169:FUL262169 GEG262169:GEH262169 GOC262169:GOD262169 GXY262169:GXZ262169 HHU262169:HHV262169 HRQ262169:HRR262169 IBM262169:IBN262169 ILI262169:ILJ262169 IVE262169:IVF262169 JFA262169:JFB262169 JOW262169:JOX262169 JYS262169:JYT262169 KIO262169:KIP262169 KSK262169:KSL262169 LCG262169:LCH262169 LMC262169:LMD262169 LVY262169:LVZ262169 MFU262169:MFV262169 MPQ262169:MPR262169 MZM262169:MZN262169 NJI262169:NJJ262169 NTE262169:NTF262169 ODA262169:ODB262169 OMW262169:OMX262169 OWS262169:OWT262169 PGO262169:PGP262169 PQK262169:PQL262169 QAG262169:QAH262169 QKC262169:QKD262169 QTY262169:QTZ262169 RDU262169:RDV262169 RNQ262169:RNR262169 RXM262169:RXN262169 SHI262169:SHJ262169 SRE262169:SRF262169 TBA262169:TBB262169 TKW262169:TKX262169 TUS262169:TUT262169 UEO262169:UEP262169 UOK262169:UOL262169 UYG262169:UYH262169 VIC262169:VID262169 VRY262169:VRZ262169 WBU262169:WBV262169 WLQ262169:WLR262169 WVM262169:WVN262169 E327705:F327705 JA327705:JB327705 SW327705:SX327705 ACS327705:ACT327705 AMO327705:AMP327705 AWK327705:AWL327705 BGG327705:BGH327705 BQC327705:BQD327705 BZY327705:BZZ327705 CJU327705:CJV327705 CTQ327705:CTR327705 DDM327705:DDN327705 DNI327705:DNJ327705 DXE327705:DXF327705 EHA327705:EHB327705 EQW327705:EQX327705 FAS327705:FAT327705 FKO327705:FKP327705 FUK327705:FUL327705 GEG327705:GEH327705 GOC327705:GOD327705 GXY327705:GXZ327705 HHU327705:HHV327705 HRQ327705:HRR327705 IBM327705:IBN327705 ILI327705:ILJ327705 IVE327705:IVF327705 JFA327705:JFB327705 JOW327705:JOX327705 JYS327705:JYT327705 KIO327705:KIP327705 KSK327705:KSL327705 LCG327705:LCH327705 LMC327705:LMD327705 LVY327705:LVZ327705 MFU327705:MFV327705 MPQ327705:MPR327705 MZM327705:MZN327705 NJI327705:NJJ327705 NTE327705:NTF327705 ODA327705:ODB327705 OMW327705:OMX327705 OWS327705:OWT327705 PGO327705:PGP327705 PQK327705:PQL327705 QAG327705:QAH327705 QKC327705:QKD327705 QTY327705:QTZ327705 RDU327705:RDV327705 RNQ327705:RNR327705 RXM327705:RXN327705 SHI327705:SHJ327705 SRE327705:SRF327705 TBA327705:TBB327705 TKW327705:TKX327705 TUS327705:TUT327705 UEO327705:UEP327705 UOK327705:UOL327705 UYG327705:UYH327705 VIC327705:VID327705 VRY327705:VRZ327705 WBU327705:WBV327705 WLQ327705:WLR327705 WVM327705:WVN327705 E393241:F393241 JA393241:JB393241 SW393241:SX393241 ACS393241:ACT393241 AMO393241:AMP393241 AWK393241:AWL393241 BGG393241:BGH393241 BQC393241:BQD393241 BZY393241:BZZ393241 CJU393241:CJV393241 CTQ393241:CTR393241 DDM393241:DDN393241 DNI393241:DNJ393241 DXE393241:DXF393241 EHA393241:EHB393241 EQW393241:EQX393241 FAS393241:FAT393241 FKO393241:FKP393241 FUK393241:FUL393241 GEG393241:GEH393241 GOC393241:GOD393241 GXY393241:GXZ393241 HHU393241:HHV393241 HRQ393241:HRR393241 IBM393241:IBN393241 ILI393241:ILJ393241 IVE393241:IVF393241 JFA393241:JFB393241 JOW393241:JOX393241 JYS393241:JYT393241 KIO393241:KIP393241 KSK393241:KSL393241 LCG393241:LCH393241 LMC393241:LMD393241 LVY393241:LVZ393241 MFU393241:MFV393241 MPQ393241:MPR393241 MZM393241:MZN393241 NJI393241:NJJ393241 NTE393241:NTF393241 ODA393241:ODB393241 OMW393241:OMX393241 OWS393241:OWT393241 PGO393241:PGP393241 PQK393241:PQL393241 QAG393241:QAH393241 QKC393241:QKD393241 QTY393241:QTZ393241 RDU393241:RDV393241 RNQ393241:RNR393241 RXM393241:RXN393241 SHI393241:SHJ393241 SRE393241:SRF393241 TBA393241:TBB393241 TKW393241:TKX393241 TUS393241:TUT393241 UEO393241:UEP393241 UOK393241:UOL393241 UYG393241:UYH393241 VIC393241:VID393241 VRY393241:VRZ393241 WBU393241:WBV393241 WLQ393241:WLR393241 WVM393241:WVN393241 E458777:F458777 JA458777:JB458777 SW458777:SX458777 ACS458777:ACT458777 AMO458777:AMP458777 AWK458777:AWL458777 BGG458777:BGH458777 BQC458777:BQD458777 BZY458777:BZZ458777 CJU458777:CJV458777 CTQ458777:CTR458777 DDM458777:DDN458777 DNI458777:DNJ458777 DXE458777:DXF458777 EHA458777:EHB458777 EQW458777:EQX458777 FAS458777:FAT458777 FKO458777:FKP458777 FUK458777:FUL458777 GEG458777:GEH458777 GOC458777:GOD458777 GXY458777:GXZ458777 HHU458777:HHV458777 HRQ458777:HRR458777 IBM458777:IBN458777 ILI458777:ILJ458777 IVE458777:IVF458777 JFA458777:JFB458777 JOW458777:JOX458777 JYS458777:JYT458777 KIO458777:KIP458777 KSK458777:KSL458777 LCG458777:LCH458777 LMC458777:LMD458777 LVY458777:LVZ458777 MFU458777:MFV458777 MPQ458777:MPR458777 MZM458777:MZN458777 NJI458777:NJJ458777 NTE458777:NTF458777 ODA458777:ODB458777 OMW458777:OMX458777 OWS458777:OWT458777 PGO458777:PGP458777 PQK458777:PQL458777 QAG458777:QAH458777 QKC458777:QKD458777 QTY458777:QTZ458777 RDU458777:RDV458777 RNQ458777:RNR458777 RXM458777:RXN458777 SHI458777:SHJ458777 SRE458777:SRF458777 TBA458777:TBB458777 TKW458777:TKX458777 TUS458777:TUT458777 UEO458777:UEP458777 UOK458777:UOL458777 UYG458777:UYH458777 VIC458777:VID458777 VRY458777:VRZ458777 WBU458777:WBV458777 WLQ458777:WLR458777 WVM458777:WVN458777 E524313:F524313 JA524313:JB524313 SW524313:SX524313 ACS524313:ACT524313 AMO524313:AMP524313 AWK524313:AWL524313 BGG524313:BGH524313 BQC524313:BQD524313 BZY524313:BZZ524313 CJU524313:CJV524313 CTQ524313:CTR524313 DDM524313:DDN524313 DNI524313:DNJ524313 DXE524313:DXF524313 EHA524313:EHB524313 EQW524313:EQX524313 FAS524313:FAT524313 FKO524313:FKP524313 FUK524313:FUL524313 GEG524313:GEH524313 GOC524313:GOD524313 GXY524313:GXZ524313 HHU524313:HHV524313 HRQ524313:HRR524313 IBM524313:IBN524313 ILI524313:ILJ524313 IVE524313:IVF524313 JFA524313:JFB524313 JOW524313:JOX524313 JYS524313:JYT524313 KIO524313:KIP524313 KSK524313:KSL524313 LCG524313:LCH524313 LMC524313:LMD524313 LVY524313:LVZ524313 MFU524313:MFV524313 MPQ524313:MPR524313 MZM524313:MZN524313 NJI524313:NJJ524313 NTE524313:NTF524313 ODA524313:ODB524313 OMW524313:OMX524313 OWS524313:OWT524313 PGO524313:PGP524313 PQK524313:PQL524313 QAG524313:QAH524313 QKC524313:QKD524313 QTY524313:QTZ524313 RDU524313:RDV524313 RNQ524313:RNR524313 RXM524313:RXN524313 SHI524313:SHJ524313 SRE524313:SRF524313 TBA524313:TBB524313 TKW524313:TKX524313 TUS524313:TUT524313 UEO524313:UEP524313 UOK524313:UOL524313 UYG524313:UYH524313 VIC524313:VID524313 VRY524313:VRZ524313 WBU524313:WBV524313 WLQ524313:WLR524313 WVM524313:WVN524313 E589849:F589849 JA589849:JB589849 SW589849:SX589849 ACS589849:ACT589849 AMO589849:AMP589849 AWK589849:AWL589849 BGG589849:BGH589849 BQC589849:BQD589849 BZY589849:BZZ589849 CJU589849:CJV589849 CTQ589849:CTR589849 DDM589849:DDN589849 DNI589849:DNJ589849 DXE589849:DXF589849 EHA589849:EHB589849 EQW589849:EQX589849 FAS589849:FAT589849 FKO589849:FKP589849 FUK589849:FUL589849 GEG589849:GEH589849 GOC589849:GOD589849 GXY589849:GXZ589849 HHU589849:HHV589849 HRQ589849:HRR589849 IBM589849:IBN589849 ILI589849:ILJ589849 IVE589849:IVF589849 JFA589849:JFB589849 JOW589849:JOX589849 JYS589849:JYT589849 KIO589849:KIP589849 KSK589849:KSL589849 LCG589849:LCH589849 LMC589849:LMD589849 LVY589849:LVZ589849 MFU589849:MFV589849 MPQ589849:MPR589849 MZM589849:MZN589849 NJI589849:NJJ589849 NTE589849:NTF589849 ODA589849:ODB589849 OMW589849:OMX589849 OWS589849:OWT589849 PGO589849:PGP589849 PQK589849:PQL589849 QAG589849:QAH589849 QKC589849:QKD589849 QTY589849:QTZ589849 RDU589849:RDV589849 RNQ589849:RNR589849 RXM589849:RXN589849 SHI589849:SHJ589849 SRE589849:SRF589849 TBA589849:TBB589849 TKW589849:TKX589849 TUS589849:TUT589849 UEO589849:UEP589849 UOK589849:UOL589849 UYG589849:UYH589849 VIC589849:VID589849 VRY589849:VRZ589849 WBU589849:WBV589849 WLQ589849:WLR589849 WVM589849:WVN589849 E655385:F655385 JA655385:JB655385 SW655385:SX655385 ACS655385:ACT655385 AMO655385:AMP655385 AWK655385:AWL655385 BGG655385:BGH655385 BQC655385:BQD655385 BZY655385:BZZ655385 CJU655385:CJV655385 CTQ655385:CTR655385 DDM655385:DDN655385 DNI655385:DNJ655385 DXE655385:DXF655385 EHA655385:EHB655385 EQW655385:EQX655385 FAS655385:FAT655385 FKO655385:FKP655385 FUK655385:FUL655385 GEG655385:GEH655385 GOC655385:GOD655385 GXY655385:GXZ655385 HHU655385:HHV655385 HRQ655385:HRR655385 IBM655385:IBN655385 ILI655385:ILJ655385 IVE655385:IVF655385 JFA655385:JFB655385 JOW655385:JOX655385 JYS655385:JYT655385 KIO655385:KIP655385 KSK655385:KSL655385 LCG655385:LCH655385 LMC655385:LMD655385 LVY655385:LVZ655385 MFU655385:MFV655385 MPQ655385:MPR655385 MZM655385:MZN655385 NJI655385:NJJ655385 NTE655385:NTF655385 ODA655385:ODB655385 OMW655385:OMX655385 OWS655385:OWT655385 PGO655385:PGP655385 PQK655385:PQL655385 QAG655385:QAH655385 QKC655385:QKD655385 QTY655385:QTZ655385 RDU655385:RDV655385 RNQ655385:RNR655385 RXM655385:RXN655385 SHI655385:SHJ655385 SRE655385:SRF655385 TBA655385:TBB655385 TKW655385:TKX655385 TUS655385:TUT655385 UEO655385:UEP655385 UOK655385:UOL655385 UYG655385:UYH655385 VIC655385:VID655385 VRY655385:VRZ655385 WBU655385:WBV655385 WLQ655385:WLR655385 WVM655385:WVN655385 E720921:F720921 JA720921:JB720921 SW720921:SX720921 ACS720921:ACT720921 AMO720921:AMP720921 AWK720921:AWL720921 BGG720921:BGH720921 BQC720921:BQD720921 BZY720921:BZZ720921 CJU720921:CJV720921 CTQ720921:CTR720921 DDM720921:DDN720921 DNI720921:DNJ720921 DXE720921:DXF720921 EHA720921:EHB720921 EQW720921:EQX720921 FAS720921:FAT720921 FKO720921:FKP720921 FUK720921:FUL720921 GEG720921:GEH720921 GOC720921:GOD720921 GXY720921:GXZ720921 HHU720921:HHV720921 HRQ720921:HRR720921 IBM720921:IBN720921 ILI720921:ILJ720921 IVE720921:IVF720921 JFA720921:JFB720921 JOW720921:JOX720921 JYS720921:JYT720921 KIO720921:KIP720921 KSK720921:KSL720921 LCG720921:LCH720921 LMC720921:LMD720921 LVY720921:LVZ720921 MFU720921:MFV720921 MPQ720921:MPR720921 MZM720921:MZN720921 NJI720921:NJJ720921 NTE720921:NTF720921 ODA720921:ODB720921 OMW720921:OMX720921 OWS720921:OWT720921 PGO720921:PGP720921 PQK720921:PQL720921 QAG720921:QAH720921 QKC720921:QKD720921 QTY720921:QTZ720921 RDU720921:RDV720921 RNQ720921:RNR720921 RXM720921:RXN720921 SHI720921:SHJ720921 SRE720921:SRF720921 TBA720921:TBB720921 TKW720921:TKX720921 TUS720921:TUT720921 UEO720921:UEP720921 UOK720921:UOL720921 UYG720921:UYH720921 VIC720921:VID720921 VRY720921:VRZ720921 WBU720921:WBV720921 WLQ720921:WLR720921 WVM720921:WVN720921 E786457:F786457 JA786457:JB786457 SW786457:SX786457 ACS786457:ACT786457 AMO786457:AMP786457 AWK786457:AWL786457 BGG786457:BGH786457 BQC786457:BQD786457 BZY786457:BZZ786457 CJU786457:CJV786457 CTQ786457:CTR786457 DDM786457:DDN786457 DNI786457:DNJ786457 DXE786457:DXF786457 EHA786457:EHB786457 EQW786457:EQX786457 FAS786457:FAT786457 FKO786457:FKP786457 FUK786457:FUL786457 GEG786457:GEH786457 GOC786457:GOD786457 GXY786457:GXZ786457 HHU786457:HHV786457 HRQ786457:HRR786457 IBM786457:IBN786457 ILI786457:ILJ786457 IVE786457:IVF786457 JFA786457:JFB786457 JOW786457:JOX786457 JYS786457:JYT786457 KIO786457:KIP786457 KSK786457:KSL786457 LCG786457:LCH786457 LMC786457:LMD786457 LVY786457:LVZ786457 MFU786457:MFV786457 MPQ786457:MPR786457 MZM786457:MZN786457 NJI786457:NJJ786457 NTE786457:NTF786457 ODA786457:ODB786457 OMW786457:OMX786457 OWS786457:OWT786457 PGO786457:PGP786457 PQK786457:PQL786457 QAG786457:QAH786457 QKC786457:QKD786457 QTY786457:QTZ786457 RDU786457:RDV786457 RNQ786457:RNR786457 RXM786457:RXN786457 SHI786457:SHJ786457 SRE786457:SRF786457 TBA786457:TBB786457 TKW786457:TKX786457 TUS786457:TUT786457 UEO786457:UEP786457 UOK786457:UOL786457 UYG786457:UYH786457 VIC786457:VID786457 VRY786457:VRZ786457 WBU786457:WBV786457 WLQ786457:WLR786457 WVM786457:WVN786457 E851993:F851993 JA851993:JB851993 SW851993:SX851993 ACS851993:ACT851993 AMO851993:AMP851993 AWK851993:AWL851993 BGG851993:BGH851993 BQC851993:BQD851993 BZY851993:BZZ851993 CJU851993:CJV851993 CTQ851993:CTR851993 DDM851993:DDN851993 DNI851993:DNJ851993 DXE851993:DXF851993 EHA851993:EHB851993 EQW851993:EQX851993 FAS851993:FAT851993 FKO851993:FKP851993 FUK851993:FUL851993 GEG851993:GEH851993 GOC851993:GOD851993 GXY851993:GXZ851993 HHU851993:HHV851993 HRQ851993:HRR851993 IBM851993:IBN851993 ILI851993:ILJ851993 IVE851993:IVF851993 JFA851993:JFB851993 JOW851993:JOX851993 JYS851993:JYT851993 KIO851993:KIP851993 KSK851993:KSL851993 LCG851993:LCH851993 LMC851993:LMD851993 LVY851993:LVZ851993 MFU851993:MFV851993 MPQ851993:MPR851993 MZM851993:MZN851993 NJI851993:NJJ851993 NTE851993:NTF851993 ODA851993:ODB851993 OMW851993:OMX851993 OWS851993:OWT851993 PGO851993:PGP851993 PQK851993:PQL851993 QAG851993:QAH851993 QKC851993:QKD851993 QTY851993:QTZ851993 RDU851993:RDV851993 RNQ851993:RNR851993 RXM851993:RXN851993 SHI851993:SHJ851993 SRE851993:SRF851993 TBA851993:TBB851993 TKW851993:TKX851993 TUS851993:TUT851993 UEO851993:UEP851993 UOK851993:UOL851993 UYG851993:UYH851993 VIC851993:VID851993 VRY851993:VRZ851993 WBU851993:WBV851993 WLQ851993:WLR851993 WVM851993:WVN851993 E917529:F917529 JA917529:JB917529 SW917529:SX917529 ACS917529:ACT917529 AMO917529:AMP917529 AWK917529:AWL917529 BGG917529:BGH917529 BQC917529:BQD917529 BZY917529:BZZ917529 CJU917529:CJV917529 CTQ917529:CTR917529 DDM917529:DDN917529 DNI917529:DNJ917529 DXE917529:DXF917529 EHA917529:EHB917529 EQW917529:EQX917529 FAS917529:FAT917529 FKO917529:FKP917529 FUK917529:FUL917529 GEG917529:GEH917529 GOC917529:GOD917529 GXY917529:GXZ917529 HHU917529:HHV917529 HRQ917529:HRR917529 IBM917529:IBN917529 ILI917529:ILJ917529 IVE917529:IVF917529 JFA917529:JFB917529 JOW917529:JOX917529 JYS917529:JYT917529 KIO917529:KIP917529 KSK917529:KSL917529 LCG917529:LCH917529 LMC917529:LMD917529 LVY917529:LVZ917529 MFU917529:MFV917529 MPQ917529:MPR917529 MZM917529:MZN917529 NJI917529:NJJ917529 NTE917529:NTF917529 ODA917529:ODB917529 OMW917529:OMX917529 OWS917529:OWT917529 PGO917529:PGP917529 PQK917529:PQL917529 QAG917529:QAH917529 QKC917529:QKD917529 QTY917529:QTZ917529 RDU917529:RDV917529 RNQ917529:RNR917529 RXM917529:RXN917529 SHI917529:SHJ917529 SRE917529:SRF917529 TBA917529:TBB917529 TKW917529:TKX917529 TUS917529:TUT917529 UEO917529:UEP917529 UOK917529:UOL917529 UYG917529:UYH917529 VIC917529:VID917529 VRY917529:VRZ917529 WBU917529:WBV917529 WLQ917529:WLR917529 WVM917529:WVN917529 E983065:F983065 JA983065:JB983065 SW983065:SX983065 ACS983065:ACT983065 AMO983065:AMP983065 AWK983065:AWL983065 BGG983065:BGH983065 BQC983065:BQD983065 BZY983065:BZZ983065 CJU983065:CJV983065 CTQ983065:CTR983065 DDM983065:DDN983065 DNI983065:DNJ983065 DXE983065:DXF983065 EHA983065:EHB983065 EQW983065:EQX983065 FAS983065:FAT983065 FKO983065:FKP983065 FUK983065:FUL983065 GEG983065:GEH983065 GOC983065:GOD983065 GXY983065:GXZ983065 HHU983065:HHV983065 HRQ983065:HRR983065 IBM983065:IBN983065 ILI983065:ILJ983065 IVE983065:IVF983065 JFA983065:JFB983065 JOW983065:JOX983065 JYS983065:JYT983065 KIO983065:KIP983065 KSK983065:KSL983065 LCG983065:LCH983065 LMC983065:LMD983065 LVY983065:LVZ983065 MFU983065:MFV983065 MPQ983065:MPR983065 MZM983065:MZN983065 NJI983065:NJJ983065 NTE983065:NTF983065 ODA983065:ODB983065 OMW983065:OMX983065 OWS983065:OWT983065 PGO983065:PGP983065 PQK983065:PQL983065 QAG983065:QAH983065 QKC983065:QKD983065 QTY983065:QTZ983065 RDU983065:RDV983065 RNQ983065:RNR983065 RXM983065:RXN983065 SHI983065:SHJ983065 SRE983065:SRF983065 TBA983065:TBB983065 TKW983065:TKX983065 TUS983065:TUT983065 UEO983065:UEP983065 UOK983065:UOL983065 UYG983065:UYH983065 VIC983065:VID983065 VRY983065:VRZ983065 WBU983065:WBV983065 WLQ983065:WLR983065 WVM983065:WVN983065"/>
    <dataValidation errorStyle="warning" allowBlank="1" showInputMessage="1" showErrorMessage="1" errorTitle="fadsfasd" error="fadfdsaffadsfdsa" promptTitle="OHJE" prompt="Ilmoita tässä kuukausien/tuntien toteutunut lukumäärä." sqref="E10 JA10 SW10 ACS10 AMO10 AWK10 BGG10 BQC10 BZY10 CJU10 CTQ10 DDM10 DNI10 DXE10 EHA10 EQW10 FAS10 FKO10 FUK10 GEG10 GOC10 GXY10 HHU10 HRQ10 IBM10 ILI10 IVE10 JFA10 JOW10 JYS10 KIO10 KSK10 LCG10 LMC10 LVY10 MFU10 MPQ10 MZM10 NJI10 NTE10 ODA10 OMW10 OWS10 PGO10 PQK10 QAG10 QKC10 QTY10 RDU10 RNQ10 RXM10 SHI10 SRE10 TBA10 TKW10 TUS10 UEO10 UOK10 UYG10 VIC10 VRY10 WBU10 WLQ10 WVM10 E65546 JA65546 SW65546 ACS65546 AMO65546 AWK65546 BGG65546 BQC65546 BZY65546 CJU65546 CTQ65546 DDM65546 DNI65546 DXE65546 EHA65546 EQW65546 FAS65546 FKO65546 FUK65546 GEG65546 GOC65546 GXY65546 HHU65546 HRQ65546 IBM65546 ILI65546 IVE65546 JFA65546 JOW65546 JYS65546 KIO65546 KSK65546 LCG65546 LMC65546 LVY65546 MFU65546 MPQ65546 MZM65546 NJI65546 NTE65546 ODA65546 OMW65546 OWS65546 PGO65546 PQK65546 QAG65546 QKC65546 QTY65546 RDU65546 RNQ65546 RXM65546 SHI65546 SRE65546 TBA65546 TKW65546 TUS65546 UEO65546 UOK65546 UYG65546 VIC65546 VRY65546 WBU65546 WLQ65546 WVM65546 E131082 JA131082 SW131082 ACS131082 AMO131082 AWK131082 BGG131082 BQC131082 BZY131082 CJU131082 CTQ131082 DDM131082 DNI131082 DXE131082 EHA131082 EQW131082 FAS131082 FKO131082 FUK131082 GEG131082 GOC131082 GXY131082 HHU131082 HRQ131082 IBM131082 ILI131082 IVE131082 JFA131082 JOW131082 JYS131082 KIO131082 KSK131082 LCG131082 LMC131082 LVY131082 MFU131082 MPQ131082 MZM131082 NJI131082 NTE131082 ODA131082 OMW131082 OWS131082 PGO131082 PQK131082 QAG131082 QKC131082 QTY131082 RDU131082 RNQ131082 RXM131082 SHI131082 SRE131082 TBA131082 TKW131082 TUS131082 UEO131082 UOK131082 UYG131082 VIC131082 VRY131082 WBU131082 WLQ131082 WVM131082 E196618 JA196618 SW196618 ACS196618 AMO196618 AWK196618 BGG196618 BQC196618 BZY196618 CJU196618 CTQ196618 DDM196618 DNI196618 DXE196618 EHA196618 EQW196618 FAS196618 FKO196618 FUK196618 GEG196618 GOC196618 GXY196618 HHU196618 HRQ196618 IBM196618 ILI196618 IVE196618 JFA196618 JOW196618 JYS196618 KIO196618 KSK196618 LCG196618 LMC196618 LVY196618 MFU196618 MPQ196618 MZM196618 NJI196618 NTE196618 ODA196618 OMW196618 OWS196618 PGO196618 PQK196618 QAG196618 QKC196618 QTY196618 RDU196618 RNQ196618 RXM196618 SHI196618 SRE196618 TBA196618 TKW196618 TUS196618 UEO196618 UOK196618 UYG196618 VIC196618 VRY196618 WBU196618 WLQ196618 WVM196618 E262154 JA262154 SW262154 ACS262154 AMO262154 AWK262154 BGG262154 BQC262154 BZY262154 CJU262154 CTQ262154 DDM262154 DNI262154 DXE262154 EHA262154 EQW262154 FAS262154 FKO262154 FUK262154 GEG262154 GOC262154 GXY262154 HHU262154 HRQ262154 IBM262154 ILI262154 IVE262154 JFA262154 JOW262154 JYS262154 KIO262154 KSK262154 LCG262154 LMC262154 LVY262154 MFU262154 MPQ262154 MZM262154 NJI262154 NTE262154 ODA262154 OMW262154 OWS262154 PGO262154 PQK262154 QAG262154 QKC262154 QTY262154 RDU262154 RNQ262154 RXM262154 SHI262154 SRE262154 TBA262154 TKW262154 TUS262154 UEO262154 UOK262154 UYG262154 VIC262154 VRY262154 WBU262154 WLQ262154 WVM262154 E327690 JA327690 SW327690 ACS327690 AMO327690 AWK327690 BGG327690 BQC327690 BZY327690 CJU327690 CTQ327690 DDM327690 DNI327690 DXE327690 EHA327690 EQW327690 FAS327690 FKO327690 FUK327690 GEG327690 GOC327690 GXY327690 HHU327690 HRQ327690 IBM327690 ILI327690 IVE327690 JFA327690 JOW327690 JYS327690 KIO327690 KSK327690 LCG327690 LMC327690 LVY327690 MFU327690 MPQ327690 MZM327690 NJI327690 NTE327690 ODA327690 OMW327690 OWS327690 PGO327690 PQK327690 QAG327690 QKC327690 QTY327690 RDU327690 RNQ327690 RXM327690 SHI327690 SRE327690 TBA327690 TKW327690 TUS327690 UEO327690 UOK327690 UYG327690 VIC327690 VRY327690 WBU327690 WLQ327690 WVM327690 E393226 JA393226 SW393226 ACS393226 AMO393226 AWK393226 BGG393226 BQC393226 BZY393226 CJU393226 CTQ393226 DDM393226 DNI393226 DXE393226 EHA393226 EQW393226 FAS393226 FKO393226 FUK393226 GEG393226 GOC393226 GXY393226 HHU393226 HRQ393226 IBM393226 ILI393226 IVE393226 JFA393226 JOW393226 JYS393226 KIO393226 KSK393226 LCG393226 LMC393226 LVY393226 MFU393226 MPQ393226 MZM393226 NJI393226 NTE393226 ODA393226 OMW393226 OWS393226 PGO393226 PQK393226 QAG393226 QKC393226 QTY393226 RDU393226 RNQ393226 RXM393226 SHI393226 SRE393226 TBA393226 TKW393226 TUS393226 UEO393226 UOK393226 UYG393226 VIC393226 VRY393226 WBU393226 WLQ393226 WVM393226 E458762 JA458762 SW458762 ACS458762 AMO458762 AWK458762 BGG458762 BQC458762 BZY458762 CJU458762 CTQ458762 DDM458762 DNI458762 DXE458762 EHA458762 EQW458762 FAS458762 FKO458762 FUK458762 GEG458762 GOC458762 GXY458762 HHU458762 HRQ458762 IBM458762 ILI458762 IVE458762 JFA458762 JOW458762 JYS458762 KIO458762 KSK458762 LCG458762 LMC458762 LVY458762 MFU458762 MPQ458762 MZM458762 NJI458762 NTE458762 ODA458762 OMW458762 OWS458762 PGO458762 PQK458762 QAG458762 QKC458762 QTY458762 RDU458762 RNQ458762 RXM458762 SHI458762 SRE458762 TBA458762 TKW458762 TUS458762 UEO458762 UOK458762 UYG458762 VIC458762 VRY458762 WBU458762 WLQ458762 WVM458762 E524298 JA524298 SW524298 ACS524298 AMO524298 AWK524298 BGG524298 BQC524298 BZY524298 CJU524298 CTQ524298 DDM524298 DNI524298 DXE524298 EHA524298 EQW524298 FAS524298 FKO524298 FUK524298 GEG524298 GOC524298 GXY524298 HHU524298 HRQ524298 IBM524298 ILI524298 IVE524298 JFA524298 JOW524298 JYS524298 KIO524298 KSK524298 LCG524298 LMC524298 LVY524298 MFU524298 MPQ524298 MZM524298 NJI524298 NTE524298 ODA524298 OMW524298 OWS524298 PGO524298 PQK524298 QAG524298 QKC524298 QTY524298 RDU524298 RNQ524298 RXM524298 SHI524298 SRE524298 TBA524298 TKW524298 TUS524298 UEO524298 UOK524298 UYG524298 VIC524298 VRY524298 WBU524298 WLQ524298 WVM524298 E589834 JA589834 SW589834 ACS589834 AMO589834 AWK589834 BGG589834 BQC589834 BZY589834 CJU589834 CTQ589834 DDM589834 DNI589834 DXE589834 EHA589834 EQW589834 FAS589834 FKO589834 FUK589834 GEG589834 GOC589834 GXY589834 HHU589834 HRQ589834 IBM589834 ILI589834 IVE589834 JFA589834 JOW589834 JYS589834 KIO589834 KSK589834 LCG589834 LMC589834 LVY589834 MFU589834 MPQ589834 MZM589834 NJI589834 NTE589834 ODA589834 OMW589834 OWS589834 PGO589834 PQK589834 QAG589834 QKC589834 QTY589834 RDU589834 RNQ589834 RXM589834 SHI589834 SRE589834 TBA589834 TKW589834 TUS589834 UEO589834 UOK589834 UYG589834 VIC589834 VRY589834 WBU589834 WLQ589834 WVM589834 E655370 JA655370 SW655370 ACS655370 AMO655370 AWK655370 BGG655370 BQC655370 BZY655370 CJU655370 CTQ655370 DDM655370 DNI655370 DXE655370 EHA655370 EQW655370 FAS655370 FKO655370 FUK655370 GEG655370 GOC655370 GXY655370 HHU655370 HRQ655370 IBM655370 ILI655370 IVE655370 JFA655370 JOW655370 JYS655370 KIO655370 KSK655370 LCG655370 LMC655370 LVY655370 MFU655370 MPQ655370 MZM655370 NJI655370 NTE655370 ODA655370 OMW655370 OWS655370 PGO655370 PQK655370 QAG655370 QKC655370 QTY655370 RDU655370 RNQ655370 RXM655370 SHI655370 SRE655370 TBA655370 TKW655370 TUS655370 UEO655370 UOK655370 UYG655370 VIC655370 VRY655370 WBU655370 WLQ655370 WVM655370 E720906 JA720906 SW720906 ACS720906 AMO720906 AWK720906 BGG720906 BQC720906 BZY720906 CJU720906 CTQ720906 DDM720906 DNI720906 DXE720906 EHA720906 EQW720906 FAS720906 FKO720906 FUK720906 GEG720906 GOC720906 GXY720906 HHU720906 HRQ720906 IBM720906 ILI720906 IVE720906 JFA720906 JOW720906 JYS720906 KIO720906 KSK720906 LCG720906 LMC720906 LVY720906 MFU720906 MPQ720906 MZM720906 NJI720906 NTE720906 ODA720906 OMW720906 OWS720906 PGO720906 PQK720906 QAG720906 QKC720906 QTY720906 RDU720906 RNQ720906 RXM720906 SHI720906 SRE720906 TBA720906 TKW720906 TUS720906 UEO720906 UOK720906 UYG720906 VIC720906 VRY720906 WBU720906 WLQ720906 WVM720906 E786442 JA786442 SW786442 ACS786442 AMO786442 AWK786442 BGG786442 BQC786442 BZY786442 CJU786442 CTQ786442 DDM786442 DNI786442 DXE786442 EHA786442 EQW786442 FAS786442 FKO786442 FUK786442 GEG786442 GOC786442 GXY786442 HHU786442 HRQ786442 IBM786442 ILI786442 IVE786442 JFA786442 JOW786442 JYS786442 KIO786442 KSK786442 LCG786442 LMC786442 LVY786442 MFU786442 MPQ786442 MZM786442 NJI786442 NTE786442 ODA786442 OMW786442 OWS786442 PGO786442 PQK786442 QAG786442 QKC786442 QTY786442 RDU786442 RNQ786442 RXM786442 SHI786442 SRE786442 TBA786442 TKW786442 TUS786442 UEO786442 UOK786442 UYG786442 VIC786442 VRY786442 WBU786442 WLQ786442 WVM786442 E851978 JA851978 SW851978 ACS851978 AMO851978 AWK851978 BGG851978 BQC851978 BZY851978 CJU851978 CTQ851978 DDM851978 DNI851978 DXE851978 EHA851978 EQW851978 FAS851978 FKO851978 FUK851978 GEG851978 GOC851978 GXY851978 HHU851978 HRQ851978 IBM851978 ILI851978 IVE851978 JFA851978 JOW851978 JYS851978 KIO851978 KSK851978 LCG851978 LMC851978 LVY851978 MFU851978 MPQ851978 MZM851978 NJI851978 NTE851978 ODA851978 OMW851978 OWS851978 PGO851978 PQK851978 QAG851978 QKC851978 QTY851978 RDU851978 RNQ851978 RXM851978 SHI851978 SRE851978 TBA851978 TKW851978 TUS851978 UEO851978 UOK851978 UYG851978 VIC851978 VRY851978 WBU851978 WLQ851978 WVM851978 E917514 JA917514 SW917514 ACS917514 AMO917514 AWK917514 BGG917514 BQC917514 BZY917514 CJU917514 CTQ917514 DDM917514 DNI917514 DXE917514 EHA917514 EQW917514 FAS917514 FKO917514 FUK917514 GEG917514 GOC917514 GXY917514 HHU917514 HRQ917514 IBM917514 ILI917514 IVE917514 JFA917514 JOW917514 JYS917514 KIO917514 KSK917514 LCG917514 LMC917514 LVY917514 MFU917514 MPQ917514 MZM917514 NJI917514 NTE917514 ODA917514 OMW917514 OWS917514 PGO917514 PQK917514 QAG917514 QKC917514 QTY917514 RDU917514 RNQ917514 RXM917514 SHI917514 SRE917514 TBA917514 TKW917514 TUS917514 UEO917514 UOK917514 UYG917514 VIC917514 VRY917514 WBU917514 WLQ917514 WVM917514 E983050 JA983050 SW983050 ACS983050 AMO983050 AWK983050 BGG983050 BQC983050 BZY983050 CJU983050 CTQ983050 DDM983050 DNI983050 DXE983050 EHA983050 EQW983050 FAS983050 FKO983050 FUK983050 GEG983050 GOC983050 GXY983050 HHU983050 HRQ983050 IBM983050 ILI983050 IVE983050 JFA983050 JOW983050 JYS983050 KIO983050 KSK983050 LCG983050 LMC983050 LVY983050 MFU983050 MPQ983050 MZM983050 NJI983050 NTE983050 ODA983050 OMW983050 OWS983050 PGO983050 PQK983050 QAG983050 QKC983050 QTY983050 RDU983050 RNQ983050 RXM983050 SHI983050 SRE983050 TBA983050 TKW983050 TUS983050 UEO983050 UOK983050 UYG983050 VIC983050 VRY983050 WBU983050 WLQ983050 WVM983050"/>
    <dataValidation allowBlank="1" showErrorMessage="1" promptTitle="OHJE" prompt="Kirjatkaa tähän lomaraha kahden desimaalin tarkkuudella." sqref="G10:G19 JC10:JC19 SY10:SY19 ACU10:ACU19 AMQ10:AMQ19 AWM10:AWM19 BGI10:BGI19 BQE10:BQE19 CAA10:CAA19 CJW10:CJW19 CTS10:CTS19 DDO10:DDO19 DNK10:DNK19 DXG10:DXG19 EHC10:EHC19 EQY10:EQY19 FAU10:FAU19 FKQ10:FKQ19 FUM10:FUM19 GEI10:GEI19 GOE10:GOE19 GYA10:GYA19 HHW10:HHW19 HRS10:HRS19 IBO10:IBO19 ILK10:ILK19 IVG10:IVG19 JFC10:JFC19 JOY10:JOY19 JYU10:JYU19 KIQ10:KIQ19 KSM10:KSM19 LCI10:LCI19 LME10:LME19 LWA10:LWA19 MFW10:MFW19 MPS10:MPS19 MZO10:MZO19 NJK10:NJK19 NTG10:NTG19 ODC10:ODC19 OMY10:OMY19 OWU10:OWU19 PGQ10:PGQ19 PQM10:PQM19 QAI10:QAI19 QKE10:QKE19 QUA10:QUA19 RDW10:RDW19 RNS10:RNS19 RXO10:RXO19 SHK10:SHK19 SRG10:SRG19 TBC10:TBC19 TKY10:TKY19 TUU10:TUU19 UEQ10:UEQ19 UOM10:UOM19 UYI10:UYI19 VIE10:VIE19 VSA10:VSA19 WBW10:WBW19 WLS10:WLS19 WVO10:WVO19 G65546:G65555 JC65546:JC65555 SY65546:SY65555 ACU65546:ACU65555 AMQ65546:AMQ65555 AWM65546:AWM65555 BGI65546:BGI65555 BQE65546:BQE65555 CAA65546:CAA65555 CJW65546:CJW65555 CTS65546:CTS65555 DDO65546:DDO65555 DNK65546:DNK65555 DXG65546:DXG65555 EHC65546:EHC65555 EQY65546:EQY65555 FAU65546:FAU65555 FKQ65546:FKQ65555 FUM65546:FUM65555 GEI65546:GEI65555 GOE65546:GOE65555 GYA65546:GYA65555 HHW65546:HHW65555 HRS65546:HRS65555 IBO65546:IBO65555 ILK65546:ILK65555 IVG65546:IVG65555 JFC65546:JFC65555 JOY65546:JOY65555 JYU65546:JYU65555 KIQ65546:KIQ65555 KSM65546:KSM65555 LCI65546:LCI65555 LME65546:LME65555 LWA65546:LWA65555 MFW65546:MFW65555 MPS65546:MPS65555 MZO65546:MZO65555 NJK65546:NJK65555 NTG65546:NTG65555 ODC65546:ODC65555 OMY65546:OMY65555 OWU65546:OWU65555 PGQ65546:PGQ65555 PQM65546:PQM65555 QAI65546:QAI65555 QKE65546:QKE65555 QUA65546:QUA65555 RDW65546:RDW65555 RNS65546:RNS65555 RXO65546:RXO65555 SHK65546:SHK65555 SRG65546:SRG65555 TBC65546:TBC65555 TKY65546:TKY65555 TUU65546:TUU65555 UEQ65546:UEQ65555 UOM65546:UOM65555 UYI65546:UYI65555 VIE65546:VIE65555 VSA65546:VSA65555 WBW65546:WBW65555 WLS65546:WLS65555 WVO65546:WVO65555 G131082:G131091 JC131082:JC131091 SY131082:SY131091 ACU131082:ACU131091 AMQ131082:AMQ131091 AWM131082:AWM131091 BGI131082:BGI131091 BQE131082:BQE131091 CAA131082:CAA131091 CJW131082:CJW131091 CTS131082:CTS131091 DDO131082:DDO131091 DNK131082:DNK131091 DXG131082:DXG131091 EHC131082:EHC131091 EQY131082:EQY131091 FAU131082:FAU131091 FKQ131082:FKQ131091 FUM131082:FUM131091 GEI131082:GEI131091 GOE131082:GOE131091 GYA131082:GYA131091 HHW131082:HHW131091 HRS131082:HRS131091 IBO131082:IBO131091 ILK131082:ILK131091 IVG131082:IVG131091 JFC131082:JFC131091 JOY131082:JOY131091 JYU131082:JYU131091 KIQ131082:KIQ131091 KSM131082:KSM131091 LCI131082:LCI131091 LME131082:LME131091 LWA131082:LWA131091 MFW131082:MFW131091 MPS131082:MPS131091 MZO131082:MZO131091 NJK131082:NJK131091 NTG131082:NTG131091 ODC131082:ODC131091 OMY131082:OMY131091 OWU131082:OWU131091 PGQ131082:PGQ131091 PQM131082:PQM131091 QAI131082:QAI131091 QKE131082:QKE131091 QUA131082:QUA131091 RDW131082:RDW131091 RNS131082:RNS131091 RXO131082:RXO131091 SHK131082:SHK131091 SRG131082:SRG131091 TBC131082:TBC131091 TKY131082:TKY131091 TUU131082:TUU131091 UEQ131082:UEQ131091 UOM131082:UOM131091 UYI131082:UYI131091 VIE131082:VIE131091 VSA131082:VSA131091 WBW131082:WBW131091 WLS131082:WLS131091 WVO131082:WVO131091 G196618:G196627 JC196618:JC196627 SY196618:SY196627 ACU196618:ACU196627 AMQ196618:AMQ196627 AWM196618:AWM196627 BGI196618:BGI196627 BQE196618:BQE196627 CAA196618:CAA196627 CJW196618:CJW196627 CTS196618:CTS196627 DDO196618:DDO196627 DNK196618:DNK196627 DXG196618:DXG196627 EHC196618:EHC196627 EQY196618:EQY196627 FAU196618:FAU196627 FKQ196618:FKQ196627 FUM196618:FUM196627 GEI196618:GEI196627 GOE196618:GOE196627 GYA196618:GYA196627 HHW196618:HHW196627 HRS196618:HRS196627 IBO196618:IBO196627 ILK196618:ILK196627 IVG196618:IVG196627 JFC196618:JFC196627 JOY196618:JOY196627 JYU196618:JYU196627 KIQ196618:KIQ196627 KSM196618:KSM196627 LCI196618:LCI196627 LME196618:LME196627 LWA196618:LWA196627 MFW196618:MFW196627 MPS196618:MPS196627 MZO196618:MZO196627 NJK196618:NJK196627 NTG196618:NTG196627 ODC196618:ODC196627 OMY196618:OMY196627 OWU196618:OWU196627 PGQ196618:PGQ196627 PQM196618:PQM196627 QAI196618:QAI196627 QKE196618:QKE196627 QUA196618:QUA196627 RDW196618:RDW196627 RNS196618:RNS196627 RXO196618:RXO196627 SHK196618:SHK196627 SRG196618:SRG196627 TBC196618:TBC196627 TKY196618:TKY196627 TUU196618:TUU196627 UEQ196618:UEQ196627 UOM196618:UOM196627 UYI196618:UYI196627 VIE196618:VIE196627 VSA196618:VSA196627 WBW196618:WBW196627 WLS196618:WLS196627 WVO196618:WVO196627 G262154:G262163 JC262154:JC262163 SY262154:SY262163 ACU262154:ACU262163 AMQ262154:AMQ262163 AWM262154:AWM262163 BGI262154:BGI262163 BQE262154:BQE262163 CAA262154:CAA262163 CJW262154:CJW262163 CTS262154:CTS262163 DDO262154:DDO262163 DNK262154:DNK262163 DXG262154:DXG262163 EHC262154:EHC262163 EQY262154:EQY262163 FAU262154:FAU262163 FKQ262154:FKQ262163 FUM262154:FUM262163 GEI262154:GEI262163 GOE262154:GOE262163 GYA262154:GYA262163 HHW262154:HHW262163 HRS262154:HRS262163 IBO262154:IBO262163 ILK262154:ILK262163 IVG262154:IVG262163 JFC262154:JFC262163 JOY262154:JOY262163 JYU262154:JYU262163 KIQ262154:KIQ262163 KSM262154:KSM262163 LCI262154:LCI262163 LME262154:LME262163 LWA262154:LWA262163 MFW262154:MFW262163 MPS262154:MPS262163 MZO262154:MZO262163 NJK262154:NJK262163 NTG262154:NTG262163 ODC262154:ODC262163 OMY262154:OMY262163 OWU262154:OWU262163 PGQ262154:PGQ262163 PQM262154:PQM262163 QAI262154:QAI262163 QKE262154:QKE262163 QUA262154:QUA262163 RDW262154:RDW262163 RNS262154:RNS262163 RXO262154:RXO262163 SHK262154:SHK262163 SRG262154:SRG262163 TBC262154:TBC262163 TKY262154:TKY262163 TUU262154:TUU262163 UEQ262154:UEQ262163 UOM262154:UOM262163 UYI262154:UYI262163 VIE262154:VIE262163 VSA262154:VSA262163 WBW262154:WBW262163 WLS262154:WLS262163 WVO262154:WVO262163 G327690:G327699 JC327690:JC327699 SY327690:SY327699 ACU327690:ACU327699 AMQ327690:AMQ327699 AWM327690:AWM327699 BGI327690:BGI327699 BQE327690:BQE327699 CAA327690:CAA327699 CJW327690:CJW327699 CTS327690:CTS327699 DDO327690:DDO327699 DNK327690:DNK327699 DXG327690:DXG327699 EHC327690:EHC327699 EQY327690:EQY327699 FAU327690:FAU327699 FKQ327690:FKQ327699 FUM327690:FUM327699 GEI327690:GEI327699 GOE327690:GOE327699 GYA327690:GYA327699 HHW327690:HHW327699 HRS327690:HRS327699 IBO327690:IBO327699 ILK327690:ILK327699 IVG327690:IVG327699 JFC327690:JFC327699 JOY327690:JOY327699 JYU327690:JYU327699 KIQ327690:KIQ327699 KSM327690:KSM327699 LCI327690:LCI327699 LME327690:LME327699 LWA327690:LWA327699 MFW327690:MFW327699 MPS327690:MPS327699 MZO327690:MZO327699 NJK327690:NJK327699 NTG327690:NTG327699 ODC327690:ODC327699 OMY327690:OMY327699 OWU327690:OWU327699 PGQ327690:PGQ327699 PQM327690:PQM327699 QAI327690:QAI327699 QKE327690:QKE327699 QUA327690:QUA327699 RDW327690:RDW327699 RNS327690:RNS327699 RXO327690:RXO327699 SHK327690:SHK327699 SRG327690:SRG327699 TBC327690:TBC327699 TKY327690:TKY327699 TUU327690:TUU327699 UEQ327690:UEQ327699 UOM327690:UOM327699 UYI327690:UYI327699 VIE327690:VIE327699 VSA327690:VSA327699 WBW327690:WBW327699 WLS327690:WLS327699 WVO327690:WVO327699 G393226:G393235 JC393226:JC393235 SY393226:SY393235 ACU393226:ACU393235 AMQ393226:AMQ393235 AWM393226:AWM393235 BGI393226:BGI393235 BQE393226:BQE393235 CAA393226:CAA393235 CJW393226:CJW393235 CTS393226:CTS393235 DDO393226:DDO393235 DNK393226:DNK393235 DXG393226:DXG393235 EHC393226:EHC393235 EQY393226:EQY393235 FAU393226:FAU393235 FKQ393226:FKQ393235 FUM393226:FUM393235 GEI393226:GEI393235 GOE393226:GOE393235 GYA393226:GYA393235 HHW393226:HHW393235 HRS393226:HRS393235 IBO393226:IBO393235 ILK393226:ILK393235 IVG393226:IVG393235 JFC393226:JFC393235 JOY393226:JOY393235 JYU393226:JYU393235 KIQ393226:KIQ393235 KSM393226:KSM393235 LCI393226:LCI393235 LME393226:LME393235 LWA393226:LWA393235 MFW393226:MFW393235 MPS393226:MPS393235 MZO393226:MZO393235 NJK393226:NJK393235 NTG393226:NTG393235 ODC393226:ODC393235 OMY393226:OMY393235 OWU393226:OWU393235 PGQ393226:PGQ393235 PQM393226:PQM393235 QAI393226:QAI393235 QKE393226:QKE393235 QUA393226:QUA393235 RDW393226:RDW393235 RNS393226:RNS393235 RXO393226:RXO393235 SHK393226:SHK393235 SRG393226:SRG393235 TBC393226:TBC393235 TKY393226:TKY393235 TUU393226:TUU393235 UEQ393226:UEQ393235 UOM393226:UOM393235 UYI393226:UYI393235 VIE393226:VIE393235 VSA393226:VSA393235 WBW393226:WBW393235 WLS393226:WLS393235 WVO393226:WVO393235 G458762:G458771 JC458762:JC458771 SY458762:SY458771 ACU458762:ACU458771 AMQ458762:AMQ458771 AWM458762:AWM458771 BGI458762:BGI458771 BQE458762:BQE458771 CAA458762:CAA458771 CJW458762:CJW458771 CTS458762:CTS458771 DDO458762:DDO458771 DNK458762:DNK458771 DXG458762:DXG458771 EHC458762:EHC458771 EQY458762:EQY458771 FAU458762:FAU458771 FKQ458762:FKQ458771 FUM458762:FUM458771 GEI458762:GEI458771 GOE458762:GOE458771 GYA458762:GYA458771 HHW458762:HHW458771 HRS458762:HRS458771 IBO458762:IBO458771 ILK458762:ILK458771 IVG458762:IVG458771 JFC458762:JFC458771 JOY458762:JOY458771 JYU458762:JYU458771 KIQ458762:KIQ458771 KSM458762:KSM458771 LCI458762:LCI458771 LME458762:LME458771 LWA458762:LWA458771 MFW458762:MFW458771 MPS458762:MPS458771 MZO458762:MZO458771 NJK458762:NJK458771 NTG458762:NTG458771 ODC458762:ODC458771 OMY458762:OMY458771 OWU458762:OWU458771 PGQ458762:PGQ458771 PQM458762:PQM458771 QAI458762:QAI458771 QKE458762:QKE458771 QUA458762:QUA458771 RDW458762:RDW458771 RNS458762:RNS458771 RXO458762:RXO458771 SHK458762:SHK458771 SRG458762:SRG458771 TBC458762:TBC458771 TKY458762:TKY458771 TUU458762:TUU458771 UEQ458762:UEQ458771 UOM458762:UOM458771 UYI458762:UYI458771 VIE458762:VIE458771 VSA458762:VSA458771 WBW458762:WBW458771 WLS458762:WLS458771 WVO458762:WVO458771 G524298:G524307 JC524298:JC524307 SY524298:SY524307 ACU524298:ACU524307 AMQ524298:AMQ524307 AWM524298:AWM524307 BGI524298:BGI524307 BQE524298:BQE524307 CAA524298:CAA524307 CJW524298:CJW524307 CTS524298:CTS524307 DDO524298:DDO524307 DNK524298:DNK524307 DXG524298:DXG524307 EHC524298:EHC524307 EQY524298:EQY524307 FAU524298:FAU524307 FKQ524298:FKQ524307 FUM524298:FUM524307 GEI524298:GEI524307 GOE524298:GOE524307 GYA524298:GYA524307 HHW524298:HHW524307 HRS524298:HRS524307 IBO524298:IBO524307 ILK524298:ILK524307 IVG524298:IVG524307 JFC524298:JFC524307 JOY524298:JOY524307 JYU524298:JYU524307 KIQ524298:KIQ524307 KSM524298:KSM524307 LCI524298:LCI524307 LME524298:LME524307 LWA524298:LWA524307 MFW524298:MFW524307 MPS524298:MPS524307 MZO524298:MZO524307 NJK524298:NJK524307 NTG524298:NTG524307 ODC524298:ODC524307 OMY524298:OMY524307 OWU524298:OWU524307 PGQ524298:PGQ524307 PQM524298:PQM524307 QAI524298:QAI524307 QKE524298:QKE524307 QUA524298:QUA524307 RDW524298:RDW524307 RNS524298:RNS524307 RXO524298:RXO524307 SHK524298:SHK524307 SRG524298:SRG524307 TBC524298:TBC524307 TKY524298:TKY524307 TUU524298:TUU524307 UEQ524298:UEQ524307 UOM524298:UOM524307 UYI524298:UYI524307 VIE524298:VIE524307 VSA524298:VSA524307 WBW524298:WBW524307 WLS524298:WLS524307 WVO524298:WVO524307 G589834:G589843 JC589834:JC589843 SY589834:SY589843 ACU589834:ACU589843 AMQ589834:AMQ589843 AWM589834:AWM589843 BGI589834:BGI589843 BQE589834:BQE589843 CAA589834:CAA589843 CJW589834:CJW589843 CTS589834:CTS589843 DDO589834:DDO589843 DNK589834:DNK589843 DXG589834:DXG589843 EHC589834:EHC589843 EQY589834:EQY589843 FAU589834:FAU589843 FKQ589834:FKQ589843 FUM589834:FUM589843 GEI589834:GEI589843 GOE589834:GOE589843 GYA589834:GYA589843 HHW589834:HHW589843 HRS589834:HRS589843 IBO589834:IBO589843 ILK589834:ILK589843 IVG589834:IVG589843 JFC589834:JFC589843 JOY589834:JOY589843 JYU589834:JYU589843 KIQ589834:KIQ589843 KSM589834:KSM589843 LCI589834:LCI589843 LME589834:LME589843 LWA589834:LWA589843 MFW589834:MFW589843 MPS589834:MPS589843 MZO589834:MZO589843 NJK589834:NJK589843 NTG589834:NTG589843 ODC589834:ODC589843 OMY589834:OMY589843 OWU589834:OWU589843 PGQ589834:PGQ589843 PQM589834:PQM589843 QAI589834:QAI589843 QKE589834:QKE589843 QUA589834:QUA589843 RDW589834:RDW589843 RNS589834:RNS589843 RXO589834:RXO589843 SHK589834:SHK589843 SRG589834:SRG589843 TBC589834:TBC589843 TKY589834:TKY589843 TUU589834:TUU589843 UEQ589834:UEQ589843 UOM589834:UOM589843 UYI589834:UYI589843 VIE589834:VIE589843 VSA589834:VSA589843 WBW589834:WBW589843 WLS589834:WLS589843 WVO589834:WVO589843 G655370:G655379 JC655370:JC655379 SY655370:SY655379 ACU655370:ACU655379 AMQ655370:AMQ655379 AWM655370:AWM655379 BGI655370:BGI655379 BQE655370:BQE655379 CAA655370:CAA655379 CJW655370:CJW655379 CTS655370:CTS655379 DDO655370:DDO655379 DNK655370:DNK655379 DXG655370:DXG655379 EHC655370:EHC655379 EQY655370:EQY655379 FAU655370:FAU655379 FKQ655370:FKQ655379 FUM655370:FUM655379 GEI655370:GEI655379 GOE655370:GOE655379 GYA655370:GYA655379 HHW655370:HHW655379 HRS655370:HRS655379 IBO655370:IBO655379 ILK655370:ILK655379 IVG655370:IVG655379 JFC655370:JFC655379 JOY655370:JOY655379 JYU655370:JYU655379 KIQ655370:KIQ655379 KSM655370:KSM655379 LCI655370:LCI655379 LME655370:LME655379 LWA655370:LWA655379 MFW655370:MFW655379 MPS655370:MPS655379 MZO655370:MZO655379 NJK655370:NJK655379 NTG655370:NTG655379 ODC655370:ODC655379 OMY655370:OMY655379 OWU655370:OWU655379 PGQ655370:PGQ655379 PQM655370:PQM655379 QAI655370:QAI655379 QKE655370:QKE655379 QUA655370:QUA655379 RDW655370:RDW655379 RNS655370:RNS655379 RXO655370:RXO655379 SHK655370:SHK655379 SRG655370:SRG655379 TBC655370:TBC655379 TKY655370:TKY655379 TUU655370:TUU655379 UEQ655370:UEQ655379 UOM655370:UOM655379 UYI655370:UYI655379 VIE655370:VIE655379 VSA655370:VSA655379 WBW655370:WBW655379 WLS655370:WLS655379 WVO655370:WVO655379 G720906:G720915 JC720906:JC720915 SY720906:SY720915 ACU720906:ACU720915 AMQ720906:AMQ720915 AWM720906:AWM720915 BGI720906:BGI720915 BQE720906:BQE720915 CAA720906:CAA720915 CJW720906:CJW720915 CTS720906:CTS720915 DDO720906:DDO720915 DNK720906:DNK720915 DXG720906:DXG720915 EHC720906:EHC720915 EQY720906:EQY720915 FAU720906:FAU720915 FKQ720906:FKQ720915 FUM720906:FUM720915 GEI720906:GEI720915 GOE720906:GOE720915 GYA720906:GYA720915 HHW720906:HHW720915 HRS720906:HRS720915 IBO720906:IBO720915 ILK720906:ILK720915 IVG720906:IVG720915 JFC720906:JFC720915 JOY720906:JOY720915 JYU720906:JYU720915 KIQ720906:KIQ720915 KSM720906:KSM720915 LCI720906:LCI720915 LME720906:LME720915 LWA720906:LWA720915 MFW720906:MFW720915 MPS720906:MPS720915 MZO720906:MZO720915 NJK720906:NJK720915 NTG720906:NTG720915 ODC720906:ODC720915 OMY720906:OMY720915 OWU720906:OWU720915 PGQ720906:PGQ720915 PQM720906:PQM720915 QAI720906:QAI720915 QKE720906:QKE720915 QUA720906:QUA720915 RDW720906:RDW720915 RNS720906:RNS720915 RXO720906:RXO720915 SHK720906:SHK720915 SRG720906:SRG720915 TBC720906:TBC720915 TKY720906:TKY720915 TUU720906:TUU720915 UEQ720906:UEQ720915 UOM720906:UOM720915 UYI720906:UYI720915 VIE720906:VIE720915 VSA720906:VSA720915 WBW720906:WBW720915 WLS720906:WLS720915 WVO720906:WVO720915 G786442:G786451 JC786442:JC786451 SY786442:SY786451 ACU786442:ACU786451 AMQ786442:AMQ786451 AWM786442:AWM786451 BGI786442:BGI786451 BQE786442:BQE786451 CAA786442:CAA786451 CJW786442:CJW786451 CTS786442:CTS786451 DDO786442:DDO786451 DNK786442:DNK786451 DXG786442:DXG786451 EHC786442:EHC786451 EQY786442:EQY786451 FAU786442:FAU786451 FKQ786442:FKQ786451 FUM786442:FUM786451 GEI786442:GEI786451 GOE786442:GOE786451 GYA786442:GYA786451 HHW786442:HHW786451 HRS786442:HRS786451 IBO786442:IBO786451 ILK786442:ILK786451 IVG786442:IVG786451 JFC786442:JFC786451 JOY786442:JOY786451 JYU786442:JYU786451 KIQ786442:KIQ786451 KSM786442:KSM786451 LCI786442:LCI786451 LME786442:LME786451 LWA786442:LWA786451 MFW786442:MFW786451 MPS786442:MPS786451 MZO786442:MZO786451 NJK786442:NJK786451 NTG786442:NTG786451 ODC786442:ODC786451 OMY786442:OMY786451 OWU786442:OWU786451 PGQ786442:PGQ786451 PQM786442:PQM786451 QAI786442:QAI786451 QKE786442:QKE786451 QUA786442:QUA786451 RDW786442:RDW786451 RNS786442:RNS786451 RXO786442:RXO786451 SHK786442:SHK786451 SRG786442:SRG786451 TBC786442:TBC786451 TKY786442:TKY786451 TUU786442:TUU786451 UEQ786442:UEQ786451 UOM786442:UOM786451 UYI786442:UYI786451 VIE786442:VIE786451 VSA786442:VSA786451 WBW786442:WBW786451 WLS786442:WLS786451 WVO786442:WVO786451 G851978:G851987 JC851978:JC851987 SY851978:SY851987 ACU851978:ACU851987 AMQ851978:AMQ851987 AWM851978:AWM851987 BGI851978:BGI851987 BQE851978:BQE851987 CAA851978:CAA851987 CJW851978:CJW851987 CTS851978:CTS851987 DDO851978:DDO851987 DNK851978:DNK851987 DXG851978:DXG851987 EHC851978:EHC851987 EQY851978:EQY851987 FAU851978:FAU851987 FKQ851978:FKQ851987 FUM851978:FUM851987 GEI851978:GEI851987 GOE851978:GOE851987 GYA851978:GYA851987 HHW851978:HHW851987 HRS851978:HRS851987 IBO851978:IBO851987 ILK851978:ILK851987 IVG851978:IVG851987 JFC851978:JFC851987 JOY851978:JOY851987 JYU851978:JYU851987 KIQ851978:KIQ851987 KSM851978:KSM851987 LCI851978:LCI851987 LME851978:LME851987 LWA851978:LWA851987 MFW851978:MFW851987 MPS851978:MPS851987 MZO851978:MZO851987 NJK851978:NJK851987 NTG851978:NTG851987 ODC851978:ODC851987 OMY851978:OMY851987 OWU851978:OWU851987 PGQ851978:PGQ851987 PQM851978:PQM851987 QAI851978:QAI851987 QKE851978:QKE851987 QUA851978:QUA851987 RDW851978:RDW851987 RNS851978:RNS851987 RXO851978:RXO851987 SHK851978:SHK851987 SRG851978:SRG851987 TBC851978:TBC851987 TKY851978:TKY851987 TUU851978:TUU851987 UEQ851978:UEQ851987 UOM851978:UOM851987 UYI851978:UYI851987 VIE851978:VIE851987 VSA851978:VSA851987 WBW851978:WBW851987 WLS851978:WLS851987 WVO851978:WVO851987 G917514:G917523 JC917514:JC917523 SY917514:SY917523 ACU917514:ACU917523 AMQ917514:AMQ917523 AWM917514:AWM917523 BGI917514:BGI917523 BQE917514:BQE917523 CAA917514:CAA917523 CJW917514:CJW917523 CTS917514:CTS917523 DDO917514:DDO917523 DNK917514:DNK917523 DXG917514:DXG917523 EHC917514:EHC917523 EQY917514:EQY917523 FAU917514:FAU917523 FKQ917514:FKQ917523 FUM917514:FUM917523 GEI917514:GEI917523 GOE917514:GOE917523 GYA917514:GYA917523 HHW917514:HHW917523 HRS917514:HRS917523 IBO917514:IBO917523 ILK917514:ILK917523 IVG917514:IVG917523 JFC917514:JFC917523 JOY917514:JOY917523 JYU917514:JYU917523 KIQ917514:KIQ917523 KSM917514:KSM917523 LCI917514:LCI917523 LME917514:LME917523 LWA917514:LWA917523 MFW917514:MFW917523 MPS917514:MPS917523 MZO917514:MZO917523 NJK917514:NJK917523 NTG917514:NTG917523 ODC917514:ODC917523 OMY917514:OMY917523 OWU917514:OWU917523 PGQ917514:PGQ917523 PQM917514:PQM917523 QAI917514:QAI917523 QKE917514:QKE917523 QUA917514:QUA917523 RDW917514:RDW917523 RNS917514:RNS917523 RXO917514:RXO917523 SHK917514:SHK917523 SRG917514:SRG917523 TBC917514:TBC917523 TKY917514:TKY917523 TUU917514:TUU917523 UEQ917514:UEQ917523 UOM917514:UOM917523 UYI917514:UYI917523 VIE917514:VIE917523 VSA917514:VSA917523 WBW917514:WBW917523 WLS917514:WLS917523 WVO917514:WVO917523 G983050:G983059 JC983050:JC983059 SY983050:SY983059 ACU983050:ACU983059 AMQ983050:AMQ983059 AWM983050:AWM983059 BGI983050:BGI983059 BQE983050:BQE983059 CAA983050:CAA983059 CJW983050:CJW983059 CTS983050:CTS983059 DDO983050:DDO983059 DNK983050:DNK983059 DXG983050:DXG983059 EHC983050:EHC983059 EQY983050:EQY983059 FAU983050:FAU983059 FKQ983050:FKQ983059 FUM983050:FUM983059 GEI983050:GEI983059 GOE983050:GOE983059 GYA983050:GYA983059 HHW983050:HHW983059 HRS983050:HRS983059 IBO983050:IBO983059 ILK983050:ILK983059 IVG983050:IVG983059 JFC983050:JFC983059 JOY983050:JOY983059 JYU983050:JYU983059 KIQ983050:KIQ983059 KSM983050:KSM983059 LCI983050:LCI983059 LME983050:LME983059 LWA983050:LWA983059 MFW983050:MFW983059 MPS983050:MPS983059 MZO983050:MZO983059 NJK983050:NJK983059 NTG983050:NTG983059 ODC983050:ODC983059 OMY983050:OMY983059 OWU983050:OWU983059 PGQ983050:PGQ983059 PQM983050:PQM983059 QAI983050:QAI983059 QKE983050:QKE983059 QUA983050:QUA983059 RDW983050:RDW983059 RNS983050:RNS983059 RXO983050:RXO983059 SHK983050:SHK983059 SRG983050:SRG983059 TBC983050:TBC983059 TKY983050:TKY983059 TUU983050:TUU983059 UEQ983050:UEQ983059 UOM983050:UOM983059 UYI983050:UYI983059 VIE983050:VIE983059 VSA983050:VSA983059 WBW983050:WBW983059 WLS983050:WLS983059 WVO983050:WVO983059"/>
    <dataValidation type="list" allowBlank="1" showInputMessage="1" showErrorMessage="1" sqref="D10:D19 IZ10:IZ19 SV10:SV19 ACR10:ACR19 AMN10:AMN19 AWJ10:AWJ19 BGF10:BGF19 BQB10:BQB19 BZX10:BZX19 CJT10:CJT19 CTP10:CTP19 DDL10:DDL19 DNH10:DNH19 DXD10:DXD19 EGZ10:EGZ19 EQV10:EQV19 FAR10:FAR19 FKN10:FKN19 FUJ10:FUJ19 GEF10:GEF19 GOB10:GOB19 GXX10:GXX19 HHT10:HHT19 HRP10:HRP19 IBL10:IBL19 ILH10:ILH19 IVD10:IVD19 JEZ10:JEZ19 JOV10:JOV19 JYR10:JYR19 KIN10:KIN19 KSJ10:KSJ19 LCF10:LCF19 LMB10:LMB19 LVX10:LVX19 MFT10:MFT19 MPP10:MPP19 MZL10:MZL19 NJH10:NJH19 NTD10:NTD19 OCZ10:OCZ19 OMV10:OMV19 OWR10:OWR19 PGN10:PGN19 PQJ10:PQJ19 QAF10:QAF19 QKB10:QKB19 QTX10:QTX19 RDT10:RDT19 RNP10:RNP19 RXL10:RXL19 SHH10:SHH19 SRD10:SRD19 TAZ10:TAZ19 TKV10:TKV19 TUR10:TUR19 UEN10:UEN19 UOJ10:UOJ19 UYF10:UYF19 VIB10:VIB19 VRX10:VRX19 WBT10:WBT19 WLP10:WLP19 WVL10:WVL19 D65546:D65555 IZ65546:IZ65555 SV65546:SV65555 ACR65546:ACR65555 AMN65546:AMN65555 AWJ65546:AWJ65555 BGF65546:BGF65555 BQB65546:BQB65555 BZX65546:BZX65555 CJT65546:CJT65555 CTP65546:CTP65555 DDL65546:DDL65555 DNH65546:DNH65555 DXD65546:DXD65555 EGZ65546:EGZ65555 EQV65546:EQV65555 FAR65546:FAR65555 FKN65546:FKN65555 FUJ65546:FUJ65555 GEF65546:GEF65555 GOB65546:GOB65555 GXX65546:GXX65555 HHT65546:HHT65555 HRP65546:HRP65555 IBL65546:IBL65555 ILH65546:ILH65555 IVD65546:IVD65555 JEZ65546:JEZ65555 JOV65546:JOV65555 JYR65546:JYR65555 KIN65546:KIN65555 KSJ65546:KSJ65555 LCF65546:LCF65555 LMB65546:LMB65555 LVX65546:LVX65555 MFT65546:MFT65555 MPP65546:MPP65555 MZL65546:MZL65555 NJH65546:NJH65555 NTD65546:NTD65555 OCZ65546:OCZ65555 OMV65546:OMV65555 OWR65546:OWR65555 PGN65546:PGN65555 PQJ65546:PQJ65555 QAF65546:QAF65555 QKB65546:QKB65555 QTX65546:QTX65555 RDT65546:RDT65555 RNP65546:RNP65555 RXL65546:RXL65555 SHH65546:SHH65555 SRD65546:SRD65555 TAZ65546:TAZ65555 TKV65546:TKV65555 TUR65546:TUR65555 UEN65546:UEN65555 UOJ65546:UOJ65555 UYF65546:UYF65555 VIB65546:VIB65555 VRX65546:VRX65555 WBT65546:WBT65555 WLP65546:WLP65555 WVL65546:WVL65555 D131082:D131091 IZ131082:IZ131091 SV131082:SV131091 ACR131082:ACR131091 AMN131082:AMN131091 AWJ131082:AWJ131091 BGF131082:BGF131091 BQB131082:BQB131091 BZX131082:BZX131091 CJT131082:CJT131091 CTP131082:CTP131091 DDL131082:DDL131091 DNH131082:DNH131091 DXD131082:DXD131091 EGZ131082:EGZ131091 EQV131082:EQV131091 FAR131082:FAR131091 FKN131082:FKN131091 FUJ131082:FUJ131091 GEF131082:GEF131091 GOB131082:GOB131091 GXX131082:GXX131091 HHT131082:HHT131091 HRP131082:HRP131091 IBL131082:IBL131091 ILH131082:ILH131091 IVD131082:IVD131091 JEZ131082:JEZ131091 JOV131082:JOV131091 JYR131082:JYR131091 KIN131082:KIN131091 KSJ131082:KSJ131091 LCF131082:LCF131091 LMB131082:LMB131091 LVX131082:LVX131091 MFT131082:MFT131091 MPP131082:MPP131091 MZL131082:MZL131091 NJH131082:NJH131091 NTD131082:NTD131091 OCZ131082:OCZ131091 OMV131082:OMV131091 OWR131082:OWR131091 PGN131082:PGN131091 PQJ131082:PQJ131091 QAF131082:QAF131091 QKB131082:QKB131091 QTX131082:QTX131091 RDT131082:RDT131091 RNP131082:RNP131091 RXL131082:RXL131091 SHH131082:SHH131091 SRD131082:SRD131091 TAZ131082:TAZ131091 TKV131082:TKV131091 TUR131082:TUR131091 UEN131082:UEN131091 UOJ131082:UOJ131091 UYF131082:UYF131091 VIB131082:VIB131091 VRX131082:VRX131091 WBT131082:WBT131091 WLP131082:WLP131091 WVL131082:WVL131091 D196618:D196627 IZ196618:IZ196627 SV196618:SV196627 ACR196618:ACR196627 AMN196618:AMN196627 AWJ196618:AWJ196627 BGF196618:BGF196627 BQB196618:BQB196627 BZX196618:BZX196627 CJT196618:CJT196627 CTP196618:CTP196627 DDL196618:DDL196627 DNH196618:DNH196627 DXD196618:DXD196627 EGZ196618:EGZ196627 EQV196618:EQV196627 FAR196618:FAR196627 FKN196618:FKN196627 FUJ196618:FUJ196627 GEF196618:GEF196627 GOB196618:GOB196627 GXX196618:GXX196627 HHT196618:HHT196627 HRP196618:HRP196627 IBL196618:IBL196627 ILH196618:ILH196627 IVD196618:IVD196627 JEZ196618:JEZ196627 JOV196618:JOV196627 JYR196618:JYR196627 KIN196618:KIN196627 KSJ196618:KSJ196627 LCF196618:LCF196627 LMB196618:LMB196627 LVX196618:LVX196627 MFT196618:MFT196627 MPP196618:MPP196627 MZL196618:MZL196627 NJH196618:NJH196627 NTD196618:NTD196627 OCZ196618:OCZ196627 OMV196618:OMV196627 OWR196618:OWR196627 PGN196618:PGN196627 PQJ196618:PQJ196627 QAF196618:QAF196627 QKB196618:QKB196627 QTX196618:QTX196627 RDT196618:RDT196627 RNP196618:RNP196627 RXL196618:RXL196627 SHH196618:SHH196627 SRD196618:SRD196627 TAZ196618:TAZ196627 TKV196618:TKV196627 TUR196618:TUR196627 UEN196618:UEN196627 UOJ196618:UOJ196627 UYF196618:UYF196627 VIB196618:VIB196627 VRX196618:VRX196627 WBT196618:WBT196627 WLP196618:WLP196627 WVL196618:WVL196627 D262154:D262163 IZ262154:IZ262163 SV262154:SV262163 ACR262154:ACR262163 AMN262154:AMN262163 AWJ262154:AWJ262163 BGF262154:BGF262163 BQB262154:BQB262163 BZX262154:BZX262163 CJT262154:CJT262163 CTP262154:CTP262163 DDL262154:DDL262163 DNH262154:DNH262163 DXD262154:DXD262163 EGZ262154:EGZ262163 EQV262154:EQV262163 FAR262154:FAR262163 FKN262154:FKN262163 FUJ262154:FUJ262163 GEF262154:GEF262163 GOB262154:GOB262163 GXX262154:GXX262163 HHT262154:HHT262163 HRP262154:HRP262163 IBL262154:IBL262163 ILH262154:ILH262163 IVD262154:IVD262163 JEZ262154:JEZ262163 JOV262154:JOV262163 JYR262154:JYR262163 KIN262154:KIN262163 KSJ262154:KSJ262163 LCF262154:LCF262163 LMB262154:LMB262163 LVX262154:LVX262163 MFT262154:MFT262163 MPP262154:MPP262163 MZL262154:MZL262163 NJH262154:NJH262163 NTD262154:NTD262163 OCZ262154:OCZ262163 OMV262154:OMV262163 OWR262154:OWR262163 PGN262154:PGN262163 PQJ262154:PQJ262163 QAF262154:QAF262163 QKB262154:QKB262163 QTX262154:QTX262163 RDT262154:RDT262163 RNP262154:RNP262163 RXL262154:RXL262163 SHH262154:SHH262163 SRD262154:SRD262163 TAZ262154:TAZ262163 TKV262154:TKV262163 TUR262154:TUR262163 UEN262154:UEN262163 UOJ262154:UOJ262163 UYF262154:UYF262163 VIB262154:VIB262163 VRX262154:VRX262163 WBT262154:WBT262163 WLP262154:WLP262163 WVL262154:WVL262163 D327690:D327699 IZ327690:IZ327699 SV327690:SV327699 ACR327690:ACR327699 AMN327690:AMN327699 AWJ327690:AWJ327699 BGF327690:BGF327699 BQB327690:BQB327699 BZX327690:BZX327699 CJT327690:CJT327699 CTP327690:CTP327699 DDL327690:DDL327699 DNH327690:DNH327699 DXD327690:DXD327699 EGZ327690:EGZ327699 EQV327690:EQV327699 FAR327690:FAR327699 FKN327690:FKN327699 FUJ327690:FUJ327699 GEF327690:GEF327699 GOB327690:GOB327699 GXX327690:GXX327699 HHT327690:HHT327699 HRP327690:HRP327699 IBL327690:IBL327699 ILH327690:ILH327699 IVD327690:IVD327699 JEZ327690:JEZ327699 JOV327690:JOV327699 JYR327690:JYR327699 KIN327690:KIN327699 KSJ327690:KSJ327699 LCF327690:LCF327699 LMB327690:LMB327699 LVX327690:LVX327699 MFT327690:MFT327699 MPP327690:MPP327699 MZL327690:MZL327699 NJH327690:NJH327699 NTD327690:NTD327699 OCZ327690:OCZ327699 OMV327690:OMV327699 OWR327690:OWR327699 PGN327690:PGN327699 PQJ327690:PQJ327699 QAF327690:QAF327699 QKB327690:QKB327699 QTX327690:QTX327699 RDT327690:RDT327699 RNP327690:RNP327699 RXL327690:RXL327699 SHH327690:SHH327699 SRD327690:SRD327699 TAZ327690:TAZ327699 TKV327690:TKV327699 TUR327690:TUR327699 UEN327690:UEN327699 UOJ327690:UOJ327699 UYF327690:UYF327699 VIB327690:VIB327699 VRX327690:VRX327699 WBT327690:WBT327699 WLP327690:WLP327699 WVL327690:WVL327699 D393226:D393235 IZ393226:IZ393235 SV393226:SV393235 ACR393226:ACR393235 AMN393226:AMN393235 AWJ393226:AWJ393235 BGF393226:BGF393235 BQB393226:BQB393235 BZX393226:BZX393235 CJT393226:CJT393235 CTP393226:CTP393235 DDL393226:DDL393235 DNH393226:DNH393235 DXD393226:DXD393235 EGZ393226:EGZ393235 EQV393226:EQV393235 FAR393226:FAR393235 FKN393226:FKN393235 FUJ393226:FUJ393235 GEF393226:GEF393235 GOB393226:GOB393235 GXX393226:GXX393235 HHT393226:HHT393235 HRP393226:HRP393235 IBL393226:IBL393235 ILH393226:ILH393235 IVD393226:IVD393235 JEZ393226:JEZ393235 JOV393226:JOV393235 JYR393226:JYR393235 KIN393226:KIN393235 KSJ393226:KSJ393235 LCF393226:LCF393235 LMB393226:LMB393235 LVX393226:LVX393235 MFT393226:MFT393235 MPP393226:MPP393235 MZL393226:MZL393235 NJH393226:NJH393235 NTD393226:NTD393235 OCZ393226:OCZ393235 OMV393226:OMV393235 OWR393226:OWR393235 PGN393226:PGN393235 PQJ393226:PQJ393235 QAF393226:QAF393235 QKB393226:QKB393235 QTX393226:QTX393235 RDT393226:RDT393235 RNP393226:RNP393235 RXL393226:RXL393235 SHH393226:SHH393235 SRD393226:SRD393235 TAZ393226:TAZ393235 TKV393226:TKV393235 TUR393226:TUR393235 UEN393226:UEN393235 UOJ393226:UOJ393235 UYF393226:UYF393235 VIB393226:VIB393235 VRX393226:VRX393235 WBT393226:WBT393235 WLP393226:WLP393235 WVL393226:WVL393235 D458762:D458771 IZ458762:IZ458771 SV458762:SV458771 ACR458762:ACR458771 AMN458762:AMN458771 AWJ458762:AWJ458771 BGF458762:BGF458771 BQB458762:BQB458771 BZX458762:BZX458771 CJT458762:CJT458771 CTP458762:CTP458771 DDL458762:DDL458771 DNH458762:DNH458771 DXD458762:DXD458771 EGZ458762:EGZ458771 EQV458762:EQV458771 FAR458762:FAR458771 FKN458762:FKN458771 FUJ458762:FUJ458771 GEF458762:GEF458771 GOB458762:GOB458771 GXX458762:GXX458771 HHT458762:HHT458771 HRP458762:HRP458771 IBL458762:IBL458771 ILH458762:ILH458771 IVD458762:IVD458771 JEZ458762:JEZ458771 JOV458762:JOV458771 JYR458762:JYR458771 KIN458762:KIN458771 KSJ458762:KSJ458771 LCF458762:LCF458771 LMB458762:LMB458771 LVX458762:LVX458771 MFT458762:MFT458771 MPP458762:MPP458771 MZL458762:MZL458771 NJH458762:NJH458771 NTD458762:NTD458771 OCZ458762:OCZ458771 OMV458762:OMV458771 OWR458762:OWR458771 PGN458762:PGN458771 PQJ458762:PQJ458771 QAF458762:QAF458771 QKB458762:QKB458771 QTX458762:QTX458771 RDT458762:RDT458771 RNP458762:RNP458771 RXL458762:RXL458771 SHH458762:SHH458771 SRD458762:SRD458771 TAZ458762:TAZ458771 TKV458762:TKV458771 TUR458762:TUR458771 UEN458762:UEN458771 UOJ458762:UOJ458771 UYF458762:UYF458771 VIB458762:VIB458771 VRX458762:VRX458771 WBT458762:WBT458771 WLP458762:WLP458771 WVL458762:WVL458771 D524298:D524307 IZ524298:IZ524307 SV524298:SV524307 ACR524298:ACR524307 AMN524298:AMN524307 AWJ524298:AWJ524307 BGF524298:BGF524307 BQB524298:BQB524307 BZX524298:BZX524307 CJT524298:CJT524307 CTP524298:CTP524307 DDL524298:DDL524307 DNH524298:DNH524307 DXD524298:DXD524307 EGZ524298:EGZ524307 EQV524298:EQV524307 FAR524298:FAR524307 FKN524298:FKN524307 FUJ524298:FUJ524307 GEF524298:GEF524307 GOB524298:GOB524307 GXX524298:GXX524307 HHT524298:HHT524307 HRP524298:HRP524307 IBL524298:IBL524307 ILH524298:ILH524307 IVD524298:IVD524307 JEZ524298:JEZ524307 JOV524298:JOV524307 JYR524298:JYR524307 KIN524298:KIN524307 KSJ524298:KSJ524307 LCF524298:LCF524307 LMB524298:LMB524307 LVX524298:LVX524307 MFT524298:MFT524307 MPP524298:MPP524307 MZL524298:MZL524307 NJH524298:NJH524307 NTD524298:NTD524307 OCZ524298:OCZ524307 OMV524298:OMV524307 OWR524298:OWR524307 PGN524298:PGN524307 PQJ524298:PQJ524307 QAF524298:QAF524307 QKB524298:QKB524307 QTX524298:QTX524307 RDT524298:RDT524307 RNP524298:RNP524307 RXL524298:RXL524307 SHH524298:SHH524307 SRD524298:SRD524307 TAZ524298:TAZ524307 TKV524298:TKV524307 TUR524298:TUR524307 UEN524298:UEN524307 UOJ524298:UOJ524307 UYF524298:UYF524307 VIB524298:VIB524307 VRX524298:VRX524307 WBT524298:WBT524307 WLP524298:WLP524307 WVL524298:WVL524307 D589834:D589843 IZ589834:IZ589843 SV589834:SV589843 ACR589834:ACR589843 AMN589834:AMN589843 AWJ589834:AWJ589843 BGF589834:BGF589843 BQB589834:BQB589843 BZX589834:BZX589843 CJT589834:CJT589843 CTP589834:CTP589843 DDL589834:DDL589843 DNH589834:DNH589843 DXD589834:DXD589843 EGZ589834:EGZ589843 EQV589834:EQV589843 FAR589834:FAR589843 FKN589834:FKN589843 FUJ589834:FUJ589843 GEF589834:GEF589843 GOB589834:GOB589843 GXX589834:GXX589843 HHT589834:HHT589843 HRP589834:HRP589843 IBL589834:IBL589843 ILH589834:ILH589843 IVD589834:IVD589843 JEZ589834:JEZ589843 JOV589834:JOV589843 JYR589834:JYR589843 KIN589834:KIN589843 KSJ589834:KSJ589843 LCF589834:LCF589843 LMB589834:LMB589843 LVX589834:LVX589843 MFT589834:MFT589843 MPP589834:MPP589843 MZL589834:MZL589843 NJH589834:NJH589843 NTD589834:NTD589843 OCZ589834:OCZ589843 OMV589834:OMV589843 OWR589834:OWR589843 PGN589834:PGN589843 PQJ589834:PQJ589843 QAF589834:QAF589843 QKB589834:QKB589843 QTX589834:QTX589843 RDT589834:RDT589843 RNP589834:RNP589843 RXL589834:RXL589843 SHH589834:SHH589843 SRD589834:SRD589843 TAZ589834:TAZ589843 TKV589834:TKV589843 TUR589834:TUR589843 UEN589834:UEN589843 UOJ589834:UOJ589843 UYF589834:UYF589843 VIB589834:VIB589843 VRX589834:VRX589843 WBT589834:WBT589843 WLP589834:WLP589843 WVL589834:WVL589843 D655370:D655379 IZ655370:IZ655379 SV655370:SV655379 ACR655370:ACR655379 AMN655370:AMN655379 AWJ655370:AWJ655379 BGF655370:BGF655379 BQB655370:BQB655379 BZX655370:BZX655379 CJT655370:CJT655379 CTP655370:CTP655379 DDL655370:DDL655379 DNH655370:DNH655379 DXD655370:DXD655379 EGZ655370:EGZ655379 EQV655370:EQV655379 FAR655370:FAR655379 FKN655370:FKN655379 FUJ655370:FUJ655379 GEF655370:GEF655379 GOB655370:GOB655379 GXX655370:GXX655379 HHT655370:HHT655379 HRP655370:HRP655379 IBL655370:IBL655379 ILH655370:ILH655379 IVD655370:IVD655379 JEZ655370:JEZ655379 JOV655370:JOV655379 JYR655370:JYR655379 KIN655370:KIN655379 KSJ655370:KSJ655379 LCF655370:LCF655379 LMB655370:LMB655379 LVX655370:LVX655379 MFT655370:MFT655379 MPP655370:MPP655379 MZL655370:MZL655379 NJH655370:NJH655379 NTD655370:NTD655379 OCZ655370:OCZ655379 OMV655370:OMV655379 OWR655370:OWR655379 PGN655370:PGN655379 PQJ655370:PQJ655379 QAF655370:QAF655379 QKB655370:QKB655379 QTX655370:QTX655379 RDT655370:RDT655379 RNP655370:RNP655379 RXL655370:RXL655379 SHH655370:SHH655379 SRD655370:SRD655379 TAZ655370:TAZ655379 TKV655370:TKV655379 TUR655370:TUR655379 UEN655370:UEN655379 UOJ655370:UOJ655379 UYF655370:UYF655379 VIB655370:VIB655379 VRX655370:VRX655379 WBT655370:WBT655379 WLP655370:WLP655379 WVL655370:WVL655379 D720906:D720915 IZ720906:IZ720915 SV720906:SV720915 ACR720906:ACR720915 AMN720906:AMN720915 AWJ720906:AWJ720915 BGF720906:BGF720915 BQB720906:BQB720915 BZX720906:BZX720915 CJT720906:CJT720915 CTP720906:CTP720915 DDL720906:DDL720915 DNH720906:DNH720915 DXD720906:DXD720915 EGZ720906:EGZ720915 EQV720906:EQV720915 FAR720906:FAR720915 FKN720906:FKN720915 FUJ720906:FUJ720915 GEF720906:GEF720915 GOB720906:GOB720915 GXX720906:GXX720915 HHT720906:HHT720915 HRP720906:HRP720915 IBL720906:IBL720915 ILH720906:ILH720915 IVD720906:IVD720915 JEZ720906:JEZ720915 JOV720906:JOV720915 JYR720906:JYR720915 KIN720906:KIN720915 KSJ720906:KSJ720915 LCF720906:LCF720915 LMB720906:LMB720915 LVX720906:LVX720915 MFT720906:MFT720915 MPP720906:MPP720915 MZL720906:MZL720915 NJH720906:NJH720915 NTD720906:NTD720915 OCZ720906:OCZ720915 OMV720906:OMV720915 OWR720906:OWR720915 PGN720906:PGN720915 PQJ720906:PQJ720915 QAF720906:QAF720915 QKB720906:QKB720915 QTX720906:QTX720915 RDT720906:RDT720915 RNP720906:RNP720915 RXL720906:RXL720915 SHH720906:SHH720915 SRD720906:SRD720915 TAZ720906:TAZ720915 TKV720906:TKV720915 TUR720906:TUR720915 UEN720906:UEN720915 UOJ720906:UOJ720915 UYF720906:UYF720915 VIB720906:VIB720915 VRX720906:VRX720915 WBT720906:WBT720915 WLP720906:WLP720915 WVL720906:WVL720915 D786442:D786451 IZ786442:IZ786451 SV786442:SV786451 ACR786442:ACR786451 AMN786442:AMN786451 AWJ786442:AWJ786451 BGF786442:BGF786451 BQB786442:BQB786451 BZX786442:BZX786451 CJT786442:CJT786451 CTP786442:CTP786451 DDL786442:DDL786451 DNH786442:DNH786451 DXD786442:DXD786451 EGZ786442:EGZ786451 EQV786442:EQV786451 FAR786442:FAR786451 FKN786442:FKN786451 FUJ786442:FUJ786451 GEF786442:GEF786451 GOB786442:GOB786451 GXX786442:GXX786451 HHT786442:HHT786451 HRP786442:HRP786451 IBL786442:IBL786451 ILH786442:ILH786451 IVD786442:IVD786451 JEZ786442:JEZ786451 JOV786442:JOV786451 JYR786442:JYR786451 KIN786442:KIN786451 KSJ786442:KSJ786451 LCF786442:LCF786451 LMB786442:LMB786451 LVX786442:LVX786451 MFT786442:MFT786451 MPP786442:MPP786451 MZL786442:MZL786451 NJH786442:NJH786451 NTD786442:NTD786451 OCZ786442:OCZ786451 OMV786442:OMV786451 OWR786442:OWR786451 PGN786442:PGN786451 PQJ786442:PQJ786451 QAF786442:QAF786451 QKB786442:QKB786451 QTX786442:QTX786451 RDT786442:RDT786451 RNP786442:RNP786451 RXL786442:RXL786451 SHH786442:SHH786451 SRD786442:SRD786451 TAZ786442:TAZ786451 TKV786442:TKV786451 TUR786442:TUR786451 UEN786442:UEN786451 UOJ786442:UOJ786451 UYF786442:UYF786451 VIB786442:VIB786451 VRX786442:VRX786451 WBT786442:WBT786451 WLP786442:WLP786451 WVL786442:WVL786451 D851978:D851987 IZ851978:IZ851987 SV851978:SV851987 ACR851978:ACR851987 AMN851978:AMN851987 AWJ851978:AWJ851987 BGF851978:BGF851987 BQB851978:BQB851987 BZX851978:BZX851987 CJT851978:CJT851987 CTP851978:CTP851987 DDL851978:DDL851987 DNH851978:DNH851987 DXD851978:DXD851987 EGZ851978:EGZ851987 EQV851978:EQV851987 FAR851978:FAR851987 FKN851978:FKN851987 FUJ851978:FUJ851987 GEF851978:GEF851987 GOB851978:GOB851987 GXX851978:GXX851987 HHT851978:HHT851987 HRP851978:HRP851987 IBL851978:IBL851987 ILH851978:ILH851987 IVD851978:IVD851987 JEZ851978:JEZ851987 JOV851978:JOV851987 JYR851978:JYR851987 KIN851978:KIN851987 KSJ851978:KSJ851987 LCF851978:LCF851987 LMB851978:LMB851987 LVX851978:LVX851987 MFT851978:MFT851987 MPP851978:MPP851987 MZL851978:MZL851987 NJH851978:NJH851987 NTD851978:NTD851987 OCZ851978:OCZ851987 OMV851978:OMV851987 OWR851978:OWR851987 PGN851978:PGN851987 PQJ851978:PQJ851987 QAF851978:QAF851987 QKB851978:QKB851987 QTX851978:QTX851987 RDT851978:RDT851987 RNP851978:RNP851987 RXL851978:RXL851987 SHH851978:SHH851987 SRD851978:SRD851987 TAZ851978:TAZ851987 TKV851978:TKV851987 TUR851978:TUR851987 UEN851978:UEN851987 UOJ851978:UOJ851987 UYF851978:UYF851987 VIB851978:VIB851987 VRX851978:VRX851987 WBT851978:WBT851987 WLP851978:WLP851987 WVL851978:WVL851987 D917514:D917523 IZ917514:IZ917523 SV917514:SV917523 ACR917514:ACR917523 AMN917514:AMN917523 AWJ917514:AWJ917523 BGF917514:BGF917523 BQB917514:BQB917523 BZX917514:BZX917523 CJT917514:CJT917523 CTP917514:CTP917523 DDL917514:DDL917523 DNH917514:DNH917523 DXD917514:DXD917523 EGZ917514:EGZ917523 EQV917514:EQV917523 FAR917514:FAR917523 FKN917514:FKN917523 FUJ917514:FUJ917523 GEF917514:GEF917523 GOB917514:GOB917523 GXX917514:GXX917523 HHT917514:HHT917523 HRP917514:HRP917523 IBL917514:IBL917523 ILH917514:ILH917523 IVD917514:IVD917523 JEZ917514:JEZ917523 JOV917514:JOV917523 JYR917514:JYR917523 KIN917514:KIN917523 KSJ917514:KSJ917523 LCF917514:LCF917523 LMB917514:LMB917523 LVX917514:LVX917523 MFT917514:MFT917523 MPP917514:MPP917523 MZL917514:MZL917523 NJH917514:NJH917523 NTD917514:NTD917523 OCZ917514:OCZ917523 OMV917514:OMV917523 OWR917514:OWR917523 PGN917514:PGN917523 PQJ917514:PQJ917523 QAF917514:QAF917523 QKB917514:QKB917523 QTX917514:QTX917523 RDT917514:RDT917523 RNP917514:RNP917523 RXL917514:RXL917523 SHH917514:SHH917523 SRD917514:SRD917523 TAZ917514:TAZ917523 TKV917514:TKV917523 TUR917514:TUR917523 UEN917514:UEN917523 UOJ917514:UOJ917523 UYF917514:UYF917523 VIB917514:VIB917523 VRX917514:VRX917523 WBT917514:WBT917523 WLP917514:WLP917523 WVL917514:WVL917523 D983050:D983059 IZ983050:IZ983059 SV983050:SV983059 ACR983050:ACR983059 AMN983050:AMN983059 AWJ983050:AWJ983059 BGF983050:BGF983059 BQB983050:BQB983059 BZX983050:BZX983059 CJT983050:CJT983059 CTP983050:CTP983059 DDL983050:DDL983059 DNH983050:DNH983059 DXD983050:DXD983059 EGZ983050:EGZ983059 EQV983050:EQV983059 FAR983050:FAR983059 FKN983050:FKN983059 FUJ983050:FUJ983059 GEF983050:GEF983059 GOB983050:GOB983059 GXX983050:GXX983059 HHT983050:HHT983059 HRP983050:HRP983059 IBL983050:IBL983059 ILH983050:ILH983059 IVD983050:IVD983059 JEZ983050:JEZ983059 JOV983050:JOV983059 JYR983050:JYR983059 KIN983050:KIN983059 KSJ983050:KSJ983059 LCF983050:LCF983059 LMB983050:LMB983059 LVX983050:LVX983059 MFT983050:MFT983059 MPP983050:MPP983059 MZL983050:MZL983059 NJH983050:NJH983059 NTD983050:NTD983059 OCZ983050:OCZ983059 OMV983050:OMV983059 OWR983050:OWR983059 PGN983050:PGN983059 PQJ983050:PQJ983059 QAF983050:QAF983059 QKB983050:QKB983059 QTX983050:QTX983059 RDT983050:RDT983059 RNP983050:RNP983059 RXL983050:RXL983059 SHH983050:SHH983059 SRD983050:SRD983059 TAZ983050:TAZ983059 TKV983050:TKV983059 TUR983050:TUR983059 UEN983050:UEN983059 UOJ983050:UOJ983059 UYF983050:UYF983059 VIB983050:VIB983059 VRX983050:VRX983059 WBT983050:WBT983059 WLP983050:WLP983059 WVL983050:WVL983059">
      <formula1>"Kuukausipalkka, Tuntipalkka,"</formula1>
    </dataValidation>
  </dataValidations>
  <hyperlinks>
    <hyperlink ref="J3:L3" location="'Aloita tästä'!A1" display="PALAA TÄSTÄ KANSISIVULLE"/>
  </hyperlinks>
  <pageMargins left="0.39370078740157483" right="0.70866141732283472" top="0.39370078740157483" bottom="0.78740157480314965" header="0.31496062992125984" footer="0.31496062992125984"/>
  <pageSetup paperSize="9" scale="74"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4:K60"/>
  <sheetViews>
    <sheetView showGridLines="0" zoomScaleNormal="100" workbookViewId="0">
      <selection activeCell="F11" sqref="F11"/>
    </sheetView>
  </sheetViews>
  <sheetFormatPr defaultRowHeight="12.75" x14ac:dyDescent="0.2"/>
  <cols>
    <col min="1" max="1" width="20.42578125" style="154" customWidth="1"/>
    <col min="2" max="2" width="13.7109375" style="154" customWidth="1"/>
    <col min="3" max="3" width="29.5703125" style="154" customWidth="1"/>
    <col min="4" max="5" width="14.42578125" customWidth="1"/>
    <col min="6" max="6" width="26.28515625" customWidth="1"/>
    <col min="7" max="7" width="18.85546875" style="154" customWidth="1"/>
    <col min="8" max="255" width="9.140625" style="154"/>
    <col min="256" max="256" width="2.5703125" style="154" customWidth="1"/>
    <col min="257" max="257" width="17.140625" style="154" customWidth="1"/>
    <col min="258" max="258" width="19" style="154" customWidth="1"/>
    <col min="259" max="259" width="29.5703125" style="154" customWidth="1"/>
    <col min="260" max="260" width="21" style="154" customWidth="1"/>
    <col min="261" max="261" width="23.5703125" style="154" customWidth="1"/>
    <col min="262" max="262" width="26.28515625" style="154" customWidth="1"/>
    <col min="263" max="263" width="18.85546875" style="154" customWidth="1"/>
    <col min="264" max="511" width="9.140625" style="154"/>
    <col min="512" max="512" width="2.5703125" style="154" customWidth="1"/>
    <col min="513" max="513" width="17.140625" style="154" customWidth="1"/>
    <col min="514" max="514" width="19" style="154" customWidth="1"/>
    <col min="515" max="515" width="29.5703125" style="154" customWidth="1"/>
    <col min="516" max="516" width="21" style="154" customWidth="1"/>
    <col min="517" max="517" width="23.5703125" style="154" customWidth="1"/>
    <col min="518" max="518" width="26.28515625" style="154" customWidth="1"/>
    <col min="519" max="519" width="18.85546875" style="154" customWidth="1"/>
    <col min="520" max="767" width="9.140625" style="154"/>
    <col min="768" max="768" width="2.5703125" style="154" customWidth="1"/>
    <col min="769" max="769" width="17.140625" style="154" customWidth="1"/>
    <col min="770" max="770" width="19" style="154" customWidth="1"/>
    <col min="771" max="771" width="29.5703125" style="154" customWidth="1"/>
    <col min="772" max="772" width="21" style="154" customWidth="1"/>
    <col min="773" max="773" width="23.5703125" style="154" customWidth="1"/>
    <col min="774" max="774" width="26.28515625" style="154" customWidth="1"/>
    <col min="775" max="775" width="18.85546875" style="154" customWidth="1"/>
    <col min="776" max="1023" width="9.140625" style="154"/>
    <col min="1024" max="1024" width="2.5703125" style="154" customWidth="1"/>
    <col min="1025" max="1025" width="17.140625" style="154" customWidth="1"/>
    <col min="1026" max="1026" width="19" style="154" customWidth="1"/>
    <col min="1027" max="1027" width="29.5703125" style="154" customWidth="1"/>
    <col min="1028" max="1028" width="21" style="154" customWidth="1"/>
    <col min="1029" max="1029" width="23.5703125" style="154" customWidth="1"/>
    <col min="1030" max="1030" width="26.28515625" style="154" customWidth="1"/>
    <col min="1031" max="1031" width="18.85546875" style="154" customWidth="1"/>
    <col min="1032" max="1279" width="9.140625" style="154"/>
    <col min="1280" max="1280" width="2.5703125" style="154" customWidth="1"/>
    <col min="1281" max="1281" width="17.140625" style="154" customWidth="1"/>
    <col min="1282" max="1282" width="19" style="154" customWidth="1"/>
    <col min="1283" max="1283" width="29.5703125" style="154" customWidth="1"/>
    <col min="1284" max="1284" width="21" style="154" customWidth="1"/>
    <col min="1285" max="1285" width="23.5703125" style="154" customWidth="1"/>
    <col min="1286" max="1286" width="26.28515625" style="154" customWidth="1"/>
    <col min="1287" max="1287" width="18.85546875" style="154" customWidth="1"/>
    <col min="1288" max="1535" width="9.140625" style="154"/>
    <col min="1536" max="1536" width="2.5703125" style="154" customWidth="1"/>
    <col min="1537" max="1537" width="17.140625" style="154" customWidth="1"/>
    <col min="1538" max="1538" width="19" style="154" customWidth="1"/>
    <col min="1539" max="1539" width="29.5703125" style="154" customWidth="1"/>
    <col min="1540" max="1540" width="21" style="154" customWidth="1"/>
    <col min="1541" max="1541" width="23.5703125" style="154" customWidth="1"/>
    <col min="1542" max="1542" width="26.28515625" style="154" customWidth="1"/>
    <col min="1543" max="1543" width="18.85546875" style="154" customWidth="1"/>
    <col min="1544" max="1791" width="9.140625" style="154"/>
    <col min="1792" max="1792" width="2.5703125" style="154" customWidth="1"/>
    <col min="1793" max="1793" width="17.140625" style="154" customWidth="1"/>
    <col min="1794" max="1794" width="19" style="154" customWidth="1"/>
    <col min="1795" max="1795" width="29.5703125" style="154" customWidth="1"/>
    <col min="1796" max="1796" width="21" style="154" customWidth="1"/>
    <col min="1797" max="1797" width="23.5703125" style="154" customWidth="1"/>
    <col min="1798" max="1798" width="26.28515625" style="154" customWidth="1"/>
    <col min="1799" max="1799" width="18.85546875" style="154" customWidth="1"/>
    <col min="1800" max="2047" width="9.140625" style="154"/>
    <col min="2048" max="2048" width="2.5703125" style="154" customWidth="1"/>
    <col min="2049" max="2049" width="17.140625" style="154" customWidth="1"/>
    <col min="2050" max="2050" width="19" style="154" customWidth="1"/>
    <col min="2051" max="2051" width="29.5703125" style="154" customWidth="1"/>
    <col min="2052" max="2052" width="21" style="154" customWidth="1"/>
    <col min="2053" max="2053" width="23.5703125" style="154" customWidth="1"/>
    <col min="2054" max="2054" width="26.28515625" style="154" customWidth="1"/>
    <col min="2055" max="2055" width="18.85546875" style="154" customWidth="1"/>
    <col min="2056" max="2303" width="9.140625" style="154"/>
    <col min="2304" max="2304" width="2.5703125" style="154" customWidth="1"/>
    <col min="2305" max="2305" width="17.140625" style="154" customWidth="1"/>
    <col min="2306" max="2306" width="19" style="154" customWidth="1"/>
    <col min="2307" max="2307" width="29.5703125" style="154" customWidth="1"/>
    <col min="2308" max="2308" width="21" style="154" customWidth="1"/>
    <col min="2309" max="2309" width="23.5703125" style="154" customWidth="1"/>
    <col min="2310" max="2310" width="26.28515625" style="154" customWidth="1"/>
    <col min="2311" max="2311" width="18.85546875" style="154" customWidth="1"/>
    <col min="2312" max="2559" width="9.140625" style="154"/>
    <col min="2560" max="2560" width="2.5703125" style="154" customWidth="1"/>
    <col min="2561" max="2561" width="17.140625" style="154" customWidth="1"/>
    <col min="2562" max="2562" width="19" style="154" customWidth="1"/>
    <col min="2563" max="2563" width="29.5703125" style="154" customWidth="1"/>
    <col min="2564" max="2564" width="21" style="154" customWidth="1"/>
    <col min="2565" max="2565" width="23.5703125" style="154" customWidth="1"/>
    <col min="2566" max="2566" width="26.28515625" style="154" customWidth="1"/>
    <col min="2567" max="2567" width="18.85546875" style="154" customWidth="1"/>
    <col min="2568" max="2815" width="9.140625" style="154"/>
    <col min="2816" max="2816" width="2.5703125" style="154" customWidth="1"/>
    <col min="2817" max="2817" width="17.140625" style="154" customWidth="1"/>
    <col min="2818" max="2818" width="19" style="154" customWidth="1"/>
    <col min="2819" max="2819" width="29.5703125" style="154" customWidth="1"/>
    <col min="2820" max="2820" width="21" style="154" customWidth="1"/>
    <col min="2821" max="2821" width="23.5703125" style="154" customWidth="1"/>
    <col min="2822" max="2822" width="26.28515625" style="154" customWidth="1"/>
    <col min="2823" max="2823" width="18.85546875" style="154" customWidth="1"/>
    <col min="2824" max="3071" width="9.140625" style="154"/>
    <col min="3072" max="3072" width="2.5703125" style="154" customWidth="1"/>
    <col min="3073" max="3073" width="17.140625" style="154" customWidth="1"/>
    <col min="3074" max="3074" width="19" style="154" customWidth="1"/>
    <col min="3075" max="3075" width="29.5703125" style="154" customWidth="1"/>
    <col min="3076" max="3076" width="21" style="154" customWidth="1"/>
    <col min="3077" max="3077" width="23.5703125" style="154" customWidth="1"/>
    <col min="3078" max="3078" width="26.28515625" style="154" customWidth="1"/>
    <col min="3079" max="3079" width="18.85546875" style="154" customWidth="1"/>
    <col min="3080" max="3327" width="9.140625" style="154"/>
    <col min="3328" max="3328" width="2.5703125" style="154" customWidth="1"/>
    <col min="3329" max="3329" width="17.140625" style="154" customWidth="1"/>
    <col min="3330" max="3330" width="19" style="154" customWidth="1"/>
    <col min="3331" max="3331" width="29.5703125" style="154" customWidth="1"/>
    <col min="3332" max="3332" width="21" style="154" customWidth="1"/>
    <col min="3333" max="3333" width="23.5703125" style="154" customWidth="1"/>
    <col min="3334" max="3334" width="26.28515625" style="154" customWidth="1"/>
    <col min="3335" max="3335" width="18.85546875" style="154" customWidth="1"/>
    <col min="3336" max="3583" width="9.140625" style="154"/>
    <col min="3584" max="3584" width="2.5703125" style="154" customWidth="1"/>
    <col min="3585" max="3585" width="17.140625" style="154" customWidth="1"/>
    <col min="3586" max="3586" width="19" style="154" customWidth="1"/>
    <col min="3587" max="3587" width="29.5703125" style="154" customWidth="1"/>
    <col min="3588" max="3588" width="21" style="154" customWidth="1"/>
    <col min="3589" max="3589" width="23.5703125" style="154" customWidth="1"/>
    <col min="3590" max="3590" width="26.28515625" style="154" customWidth="1"/>
    <col min="3591" max="3591" width="18.85546875" style="154" customWidth="1"/>
    <col min="3592" max="3839" width="9.140625" style="154"/>
    <col min="3840" max="3840" width="2.5703125" style="154" customWidth="1"/>
    <col min="3841" max="3841" width="17.140625" style="154" customWidth="1"/>
    <col min="3842" max="3842" width="19" style="154" customWidth="1"/>
    <col min="3843" max="3843" width="29.5703125" style="154" customWidth="1"/>
    <col min="3844" max="3844" width="21" style="154" customWidth="1"/>
    <col min="3845" max="3845" width="23.5703125" style="154" customWidth="1"/>
    <col min="3846" max="3846" width="26.28515625" style="154" customWidth="1"/>
    <col min="3847" max="3847" width="18.85546875" style="154" customWidth="1"/>
    <col min="3848" max="4095" width="9.140625" style="154"/>
    <col min="4096" max="4096" width="2.5703125" style="154" customWidth="1"/>
    <col min="4097" max="4097" width="17.140625" style="154" customWidth="1"/>
    <col min="4098" max="4098" width="19" style="154" customWidth="1"/>
    <col min="4099" max="4099" width="29.5703125" style="154" customWidth="1"/>
    <col min="4100" max="4100" width="21" style="154" customWidth="1"/>
    <col min="4101" max="4101" width="23.5703125" style="154" customWidth="1"/>
    <col min="4102" max="4102" width="26.28515625" style="154" customWidth="1"/>
    <col min="4103" max="4103" width="18.85546875" style="154" customWidth="1"/>
    <col min="4104" max="4351" width="9.140625" style="154"/>
    <col min="4352" max="4352" width="2.5703125" style="154" customWidth="1"/>
    <col min="4353" max="4353" width="17.140625" style="154" customWidth="1"/>
    <col min="4354" max="4354" width="19" style="154" customWidth="1"/>
    <col min="4355" max="4355" width="29.5703125" style="154" customWidth="1"/>
    <col min="4356" max="4356" width="21" style="154" customWidth="1"/>
    <col min="4357" max="4357" width="23.5703125" style="154" customWidth="1"/>
    <col min="4358" max="4358" width="26.28515625" style="154" customWidth="1"/>
    <col min="4359" max="4359" width="18.85546875" style="154" customWidth="1"/>
    <col min="4360" max="4607" width="9.140625" style="154"/>
    <col min="4608" max="4608" width="2.5703125" style="154" customWidth="1"/>
    <col min="4609" max="4609" width="17.140625" style="154" customWidth="1"/>
    <col min="4610" max="4610" width="19" style="154" customWidth="1"/>
    <col min="4611" max="4611" width="29.5703125" style="154" customWidth="1"/>
    <col min="4612" max="4612" width="21" style="154" customWidth="1"/>
    <col min="4613" max="4613" width="23.5703125" style="154" customWidth="1"/>
    <col min="4614" max="4614" width="26.28515625" style="154" customWidth="1"/>
    <col min="4615" max="4615" width="18.85546875" style="154" customWidth="1"/>
    <col min="4616" max="4863" width="9.140625" style="154"/>
    <col min="4864" max="4864" width="2.5703125" style="154" customWidth="1"/>
    <col min="4865" max="4865" width="17.140625" style="154" customWidth="1"/>
    <col min="4866" max="4866" width="19" style="154" customWidth="1"/>
    <col min="4867" max="4867" width="29.5703125" style="154" customWidth="1"/>
    <col min="4868" max="4868" width="21" style="154" customWidth="1"/>
    <col min="4869" max="4869" width="23.5703125" style="154" customWidth="1"/>
    <col min="4870" max="4870" width="26.28515625" style="154" customWidth="1"/>
    <col min="4871" max="4871" width="18.85546875" style="154" customWidth="1"/>
    <col min="4872" max="5119" width="9.140625" style="154"/>
    <col min="5120" max="5120" width="2.5703125" style="154" customWidth="1"/>
    <col min="5121" max="5121" width="17.140625" style="154" customWidth="1"/>
    <col min="5122" max="5122" width="19" style="154" customWidth="1"/>
    <col min="5123" max="5123" width="29.5703125" style="154" customWidth="1"/>
    <col min="5124" max="5124" width="21" style="154" customWidth="1"/>
    <col min="5125" max="5125" width="23.5703125" style="154" customWidth="1"/>
    <col min="5126" max="5126" width="26.28515625" style="154" customWidth="1"/>
    <col min="5127" max="5127" width="18.85546875" style="154" customWidth="1"/>
    <col min="5128" max="5375" width="9.140625" style="154"/>
    <col min="5376" max="5376" width="2.5703125" style="154" customWidth="1"/>
    <col min="5377" max="5377" width="17.140625" style="154" customWidth="1"/>
    <col min="5378" max="5378" width="19" style="154" customWidth="1"/>
    <col min="5379" max="5379" width="29.5703125" style="154" customWidth="1"/>
    <col min="5380" max="5380" width="21" style="154" customWidth="1"/>
    <col min="5381" max="5381" width="23.5703125" style="154" customWidth="1"/>
    <col min="5382" max="5382" width="26.28515625" style="154" customWidth="1"/>
    <col min="5383" max="5383" width="18.85546875" style="154" customWidth="1"/>
    <col min="5384" max="5631" width="9.140625" style="154"/>
    <col min="5632" max="5632" width="2.5703125" style="154" customWidth="1"/>
    <col min="5633" max="5633" width="17.140625" style="154" customWidth="1"/>
    <col min="5634" max="5634" width="19" style="154" customWidth="1"/>
    <col min="5635" max="5635" width="29.5703125" style="154" customWidth="1"/>
    <col min="5636" max="5636" width="21" style="154" customWidth="1"/>
    <col min="5637" max="5637" width="23.5703125" style="154" customWidth="1"/>
    <col min="5638" max="5638" width="26.28515625" style="154" customWidth="1"/>
    <col min="5639" max="5639" width="18.85546875" style="154" customWidth="1"/>
    <col min="5640" max="5887" width="9.140625" style="154"/>
    <col min="5888" max="5888" width="2.5703125" style="154" customWidth="1"/>
    <col min="5889" max="5889" width="17.140625" style="154" customWidth="1"/>
    <col min="5890" max="5890" width="19" style="154" customWidth="1"/>
    <col min="5891" max="5891" width="29.5703125" style="154" customWidth="1"/>
    <col min="5892" max="5892" width="21" style="154" customWidth="1"/>
    <col min="5893" max="5893" width="23.5703125" style="154" customWidth="1"/>
    <col min="5894" max="5894" width="26.28515625" style="154" customWidth="1"/>
    <col min="5895" max="5895" width="18.85546875" style="154" customWidth="1"/>
    <col min="5896" max="6143" width="9.140625" style="154"/>
    <col min="6144" max="6144" width="2.5703125" style="154" customWidth="1"/>
    <col min="6145" max="6145" width="17.140625" style="154" customWidth="1"/>
    <col min="6146" max="6146" width="19" style="154" customWidth="1"/>
    <col min="6147" max="6147" width="29.5703125" style="154" customWidth="1"/>
    <col min="6148" max="6148" width="21" style="154" customWidth="1"/>
    <col min="6149" max="6149" width="23.5703125" style="154" customWidth="1"/>
    <col min="6150" max="6150" width="26.28515625" style="154" customWidth="1"/>
    <col min="6151" max="6151" width="18.85546875" style="154" customWidth="1"/>
    <col min="6152" max="6399" width="9.140625" style="154"/>
    <col min="6400" max="6400" width="2.5703125" style="154" customWidth="1"/>
    <col min="6401" max="6401" width="17.140625" style="154" customWidth="1"/>
    <col min="6402" max="6402" width="19" style="154" customWidth="1"/>
    <col min="6403" max="6403" width="29.5703125" style="154" customWidth="1"/>
    <col min="6404" max="6404" width="21" style="154" customWidth="1"/>
    <col min="6405" max="6405" width="23.5703125" style="154" customWidth="1"/>
    <col min="6406" max="6406" width="26.28515625" style="154" customWidth="1"/>
    <col min="6407" max="6407" width="18.85546875" style="154" customWidth="1"/>
    <col min="6408" max="6655" width="9.140625" style="154"/>
    <col min="6656" max="6656" width="2.5703125" style="154" customWidth="1"/>
    <col min="6657" max="6657" width="17.140625" style="154" customWidth="1"/>
    <col min="6658" max="6658" width="19" style="154" customWidth="1"/>
    <col min="6659" max="6659" width="29.5703125" style="154" customWidth="1"/>
    <col min="6660" max="6660" width="21" style="154" customWidth="1"/>
    <col min="6661" max="6661" width="23.5703125" style="154" customWidth="1"/>
    <col min="6662" max="6662" width="26.28515625" style="154" customWidth="1"/>
    <col min="6663" max="6663" width="18.85546875" style="154" customWidth="1"/>
    <col min="6664" max="6911" width="9.140625" style="154"/>
    <col min="6912" max="6912" width="2.5703125" style="154" customWidth="1"/>
    <col min="6913" max="6913" width="17.140625" style="154" customWidth="1"/>
    <col min="6914" max="6914" width="19" style="154" customWidth="1"/>
    <col min="6915" max="6915" width="29.5703125" style="154" customWidth="1"/>
    <col min="6916" max="6916" width="21" style="154" customWidth="1"/>
    <col min="6917" max="6917" width="23.5703125" style="154" customWidth="1"/>
    <col min="6918" max="6918" width="26.28515625" style="154" customWidth="1"/>
    <col min="6919" max="6919" width="18.85546875" style="154" customWidth="1"/>
    <col min="6920" max="7167" width="9.140625" style="154"/>
    <col min="7168" max="7168" width="2.5703125" style="154" customWidth="1"/>
    <col min="7169" max="7169" width="17.140625" style="154" customWidth="1"/>
    <col min="7170" max="7170" width="19" style="154" customWidth="1"/>
    <col min="7171" max="7171" width="29.5703125" style="154" customWidth="1"/>
    <col min="7172" max="7172" width="21" style="154" customWidth="1"/>
    <col min="7173" max="7173" width="23.5703125" style="154" customWidth="1"/>
    <col min="7174" max="7174" width="26.28515625" style="154" customWidth="1"/>
    <col min="7175" max="7175" width="18.85546875" style="154" customWidth="1"/>
    <col min="7176" max="7423" width="9.140625" style="154"/>
    <col min="7424" max="7424" width="2.5703125" style="154" customWidth="1"/>
    <col min="7425" max="7425" width="17.140625" style="154" customWidth="1"/>
    <col min="7426" max="7426" width="19" style="154" customWidth="1"/>
    <col min="7427" max="7427" width="29.5703125" style="154" customWidth="1"/>
    <col min="7428" max="7428" width="21" style="154" customWidth="1"/>
    <col min="7429" max="7429" width="23.5703125" style="154" customWidth="1"/>
    <col min="7430" max="7430" width="26.28515625" style="154" customWidth="1"/>
    <col min="7431" max="7431" width="18.85546875" style="154" customWidth="1"/>
    <col min="7432" max="7679" width="9.140625" style="154"/>
    <col min="7680" max="7680" width="2.5703125" style="154" customWidth="1"/>
    <col min="7681" max="7681" width="17.140625" style="154" customWidth="1"/>
    <col min="7682" max="7682" width="19" style="154" customWidth="1"/>
    <col min="7683" max="7683" width="29.5703125" style="154" customWidth="1"/>
    <col min="7684" max="7684" width="21" style="154" customWidth="1"/>
    <col min="7685" max="7685" width="23.5703125" style="154" customWidth="1"/>
    <col min="7686" max="7686" width="26.28515625" style="154" customWidth="1"/>
    <col min="7687" max="7687" width="18.85546875" style="154" customWidth="1"/>
    <col min="7688" max="7935" width="9.140625" style="154"/>
    <col min="7936" max="7936" width="2.5703125" style="154" customWidth="1"/>
    <col min="7937" max="7937" width="17.140625" style="154" customWidth="1"/>
    <col min="7938" max="7938" width="19" style="154" customWidth="1"/>
    <col min="7939" max="7939" width="29.5703125" style="154" customWidth="1"/>
    <col min="7940" max="7940" width="21" style="154" customWidth="1"/>
    <col min="7941" max="7941" width="23.5703125" style="154" customWidth="1"/>
    <col min="7942" max="7942" width="26.28515625" style="154" customWidth="1"/>
    <col min="7943" max="7943" width="18.85546875" style="154" customWidth="1"/>
    <col min="7944" max="8191" width="9.140625" style="154"/>
    <col min="8192" max="8192" width="2.5703125" style="154" customWidth="1"/>
    <col min="8193" max="8193" width="17.140625" style="154" customWidth="1"/>
    <col min="8194" max="8194" width="19" style="154" customWidth="1"/>
    <col min="8195" max="8195" width="29.5703125" style="154" customWidth="1"/>
    <col min="8196" max="8196" width="21" style="154" customWidth="1"/>
    <col min="8197" max="8197" width="23.5703125" style="154" customWidth="1"/>
    <col min="8198" max="8198" width="26.28515625" style="154" customWidth="1"/>
    <col min="8199" max="8199" width="18.85546875" style="154" customWidth="1"/>
    <col min="8200" max="8447" width="9.140625" style="154"/>
    <col min="8448" max="8448" width="2.5703125" style="154" customWidth="1"/>
    <col min="8449" max="8449" width="17.140625" style="154" customWidth="1"/>
    <col min="8450" max="8450" width="19" style="154" customWidth="1"/>
    <col min="8451" max="8451" width="29.5703125" style="154" customWidth="1"/>
    <col min="8452" max="8452" width="21" style="154" customWidth="1"/>
    <col min="8453" max="8453" width="23.5703125" style="154" customWidth="1"/>
    <col min="8454" max="8454" width="26.28515625" style="154" customWidth="1"/>
    <col min="8455" max="8455" width="18.85546875" style="154" customWidth="1"/>
    <col min="8456" max="8703" width="9.140625" style="154"/>
    <col min="8704" max="8704" width="2.5703125" style="154" customWidth="1"/>
    <col min="8705" max="8705" width="17.140625" style="154" customWidth="1"/>
    <col min="8706" max="8706" width="19" style="154" customWidth="1"/>
    <col min="8707" max="8707" width="29.5703125" style="154" customWidth="1"/>
    <col min="8708" max="8708" width="21" style="154" customWidth="1"/>
    <col min="8709" max="8709" width="23.5703125" style="154" customWidth="1"/>
    <col min="8710" max="8710" width="26.28515625" style="154" customWidth="1"/>
    <col min="8711" max="8711" width="18.85546875" style="154" customWidth="1"/>
    <col min="8712" max="8959" width="9.140625" style="154"/>
    <col min="8960" max="8960" width="2.5703125" style="154" customWidth="1"/>
    <col min="8961" max="8961" width="17.140625" style="154" customWidth="1"/>
    <col min="8962" max="8962" width="19" style="154" customWidth="1"/>
    <col min="8963" max="8963" width="29.5703125" style="154" customWidth="1"/>
    <col min="8964" max="8964" width="21" style="154" customWidth="1"/>
    <col min="8965" max="8965" width="23.5703125" style="154" customWidth="1"/>
    <col min="8966" max="8966" width="26.28515625" style="154" customWidth="1"/>
    <col min="8967" max="8967" width="18.85546875" style="154" customWidth="1"/>
    <col min="8968" max="9215" width="9.140625" style="154"/>
    <col min="9216" max="9216" width="2.5703125" style="154" customWidth="1"/>
    <col min="9217" max="9217" width="17.140625" style="154" customWidth="1"/>
    <col min="9218" max="9218" width="19" style="154" customWidth="1"/>
    <col min="9219" max="9219" width="29.5703125" style="154" customWidth="1"/>
    <col min="9220" max="9220" width="21" style="154" customWidth="1"/>
    <col min="9221" max="9221" width="23.5703125" style="154" customWidth="1"/>
    <col min="9222" max="9222" width="26.28515625" style="154" customWidth="1"/>
    <col min="9223" max="9223" width="18.85546875" style="154" customWidth="1"/>
    <col min="9224" max="9471" width="9.140625" style="154"/>
    <col min="9472" max="9472" width="2.5703125" style="154" customWidth="1"/>
    <col min="9473" max="9473" width="17.140625" style="154" customWidth="1"/>
    <col min="9474" max="9474" width="19" style="154" customWidth="1"/>
    <col min="9475" max="9475" width="29.5703125" style="154" customWidth="1"/>
    <col min="9476" max="9476" width="21" style="154" customWidth="1"/>
    <col min="9477" max="9477" width="23.5703125" style="154" customWidth="1"/>
    <col min="9478" max="9478" width="26.28515625" style="154" customWidth="1"/>
    <col min="9479" max="9479" width="18.85546875" style="154" customWidth="1"/>
    <col min="9480" max="9727" width="9.140625" style="154"/>
    <col min="9728" max="9728" width="2.5703125" style="154" customWidth="1"/>
    <col min="9729" max="9729" width="17.140625" style="154" customWidth="1"/>
    <col min="9730" max="9730" width="19" style="154" customWidth="1"/>
    <col min="9731" max="9731" width="29.5703125" style="154" customWidth="1"/>
    <col min="9732" max="9732" width="21" style="154" customWidth="1"/>
    <col min="9733" max="9733" width="23.5703125" style="154" customWidth="1"/>
    <col min="9734" max="9734" width="26.28515625" style="154" customWidth="1"/>
    <col min="9735" max="9735" width="18.85546875" style="154" customWidth="1"/>
    <col min="9736" max="9983" width="9.140625" style="154"/>
    <col min="9984" max="9984" width="2.5703125" style="154" customWidth="1"/>
    <col min="9985" max="9985" width="17.140625" style="154" customWidth="1"/>
    <col min="9986" max="9986" width="19" style="154" customWidth="1"/>
    <col min="9987" max="9987" width="29.5703125" style="154" customWidth="1"/>
    <col min="9988" max="9988" width="21" style="154" customWidth="1"/>
    <col min="9989" max="9989" width="23.5703125" style="154" customWidth="1"/>
    <col min="9990" max="9990" width="26.28515625" style="154" customWidth="1"/>
    <col min="9991" max="9991" width="18.85546875" style="154" customWidth="1"/>
    <col min="9992" max="10239" width="9.140625" style="154"/>
    <col min="10240" max="10240" width="2.5703125" style="154" customWidth="1"/>
    <col min="10241" max="10241" width="17.140625" style="154" customWidth="1"/>
    <col min="10242" max="10242" width="19" style="154" customWidth="1"/>
    <col min="10243" max="10243" width="29.5703125" style="154" customWidth="1"/>
    <col min="10244" max="10244" width="21" style="154" customWidth="1"/>
    <col min="10245" max="10245" width="23.5703125" style="154" customWidth="1"/>
    <col min="10246" max="10246" width="26.28515625" style="154" customWidth="1"/>
    <col min="10247" max="10247" width="18.85546875" style="154" customWidth="1"/>
    <col min="10248" max="10495" width="9.140625" style="154"/>
    <col min="10496" max="10496" width="2.5703125" style="154" customWidth="1"/>
    <col min="10497" max="10497" width="17.140625" style="154" customWidth="1"/>
    <col min="10498" max="10498" width="19" style="154" customWidth="1"/>
    <col min="10499" max="10499" width="29.5703125" style="154" customWidth="1"/>
    <col min="10500" max="10500" width="21" style="154" customWidth="1"/>
    <col min="10501" max="10501" width="23.5703125" style="154" customWidth="1"/>
    <col min="10502" max="10502" width="26.28515625" style="154" customWidth="1"/>
    <col min="10503" max="10503" width="18.85546875" style="154" customWidth="1"/>
    <col min="10504" max="10751" width="9.140625" style="154"/>
    <col min="10752" max="10752" width="2.5703125" style="154" customWidth="1"/>
    <col min="10753" max="10753" width="17.140625" style="154" customWidth="1"/>
    <col min="10754" max="10754" width="19" style="154" customWidth="1"/>
    <col min="10755" max="10755" width="29.5703125" style="154" customWidth="1"/>
    <col min="10756" max="10756" width="21" style="154" customWidth="1"/>
    <col min="10757" max="10757" width="23.5703125" style="154" customWidth="1"/>
    <col min="10758" max="10758" width="26.28515625" style="154" customWidth="1"/>
    <col min="10759" max="10759" width="18.85546875" style="154" customWidth="1"/>
    <col min="10760" max="11007" width="9.140625" style="154"/>
    <col min="11008" max="11008" width="2.5703125" style="154" customWidth="1"/>
    <col min="11009" max="11009" width="17.140625" style="154" customWidth="1"/>
    <col min="11010" max="11010" width="19" style="154" customWidth="1"/>
    <col min="11011" max="11011" width="29.5703125" style="154" customWidth="1"/>
    <col min="11012" max="11012" width="21" style="154" customWidth="1"/>
    <col min="11013" max="11013" width="23.5703125" style="154" customWidth="1"/>
    <col min="11014" max="11014" width="26.28515625" style="154" customWidth="1"/>
    <col min="11015" max="11015" width="18.85546875" style="154" customWidth="1"/>
    <col min="11016" max="11263" width="9.140625" style="154"/>
    <col min="11264" max="11264" width="2.5703125" style="154" customWidth="1"/>
    <col min="11265" max="11265" width="17.140625" style="154" customWidth="1"/>
    <col min="11266" max="11266" width="19" style="154" customWidth="1"/>
    <col min="11267" max="11267" width="29.5703125" style="154" customWidth="1"/>
    <col min="11268" max="11268" width="21" style="154" customWidth="1"/>
    <col min="11269" max="11269" width="23.5703125" style="154" customWidth="1"/>
    <col min="11270" max="11270" width="26.28515625" style="154" customWidth="1"/>
    <col min="11271" max="11271" width="18.85546875" style="154" customWidth="1"/>
    <col min="11272" max="11519" width="9.140625" style="154"/>
    <col min="11520" max="11520" width="2.5703125" style="154" customWidth="1"/>
    <col min="11521" max="11521" width="17.140625" style="154" customWidth="1"/>
    <col min="11522" max="11522" width="19" style="154" customWidth="1"/>
    <col min="11523" max="11523" width="29.5703125" style="154" customWidth="1"/>
    <col min="11524" max="11524" width="21" style="154" customWidth="1"/>
    <col min="11525" max="11525" width="23.5703125" style="154" customWidth="1"/>
    <col min="11526" max="11526" width="26.28515625" style="154" customWidth="1"/>
    <col min="11527" max="11527" width="18.85546875" style="154" customWidth="1"/>
    <col min="11528" max="11775" width="9.140625" style="154"/>
    <col min="11776" max="11776" width="2.5703125" style="154" customWidth="1"/>
    <col min="11777" max="11777" width="17.140625" style="154" customWidth="1"/>
    <col min="11778" max="11778" width="19" style="154" customWidth="1"/>
    <col min="11779" max="11779" width="29.5703125" style="154" customWidth="1"/>
    <col min="11780" max="11780" width="21" style="154" customWidth="1"/>
    <col min="11781" max="11781" width="23.5703125" style="154" customWidth="1"/>
    <col min="11782" max="11782" width="26.28515625" style="154" customWidth="1"/>
    <col min="11783" max="11783" width="18.85546875" style="154" customWidth="1"/>
    <col min="11784" max="12031" width="9.140625" style="154"/>
    <col min="12032" max="12032" width="2.5703125" style="154" customWidth="1"/>
    <col min="12033" max="12033" width="17.140625" style="154" customWidth="1"/>
    <col min="12034" max="12034" width="19" style="154" customWidth="1"/>
    <col min="12035" max="12035" width="29.5703125" style="154" customWidth="1"/>
    <col min="12036" max="12036" width="21" style="154" customWidth="1"/>
    <col min="12037" max="12037" width="23.5703125" style="154" customWidth="1"/>
    <col min="12038" max="12038" width="26.28515625" style="154" customWidth="1"/>
    <col min="12039" max="12039" width="18.85546875" style="154" customWidth="1"/>
    <col min="12040" max="12287" width="9.140625" style="154"/>
    <col min="12288" max="12288" width="2.5703125" style="154" customWidth="1"/>
    <col min="12289" max="12289" width="17.140625" style="154" customWidth="1"/>
    <col min="12290" max="12290" width="19" style="154" customWidth="1"/>
    <col min="12291" max="12291" width="29.5703125" style="154" customWidth="1"/>
    <col min="12292" max="12292" width="21" style="154" customWidth="1"/>
    <col min="12293" max="12293" width="23.5703125" style="154" customWidth="1"/>
    <col min="12294" max="12294" width="26.28515625" style="154" customWidth="1"/>
    <col min="12295" max="12295" width="18.85546875" style="154" customWidth="1"/>
    <col min="12296" max="12543" width="9.140625" style="154"/>
    <col min="12544" max="12544" width="2.5703125" style="154" customWidth="1"/>
    <col min="12545" max="12545" width="17.140625" style="154" customWidth="1"/>
    <col min="12546" max="12546" width="19" style="154" customWidth="1"/>
    <col min="12547" max="12547" width="29.5703125" style="154" customWidth="1"/>
    <col min="12548" max="12548" width="21" style="154" customWidth="1"/>
    <col min="12549" max="12549" width="23.5703125" style="154" customWidth="1"/>
    <col min="12550" max="12550" width="26.28515625" style="154" customWidth="1"/>
    <col min="12551" max="12551" width="18.85546875" style="154" customWidth="1"/>
    <col min="12552" max="12799" width="9.140625" style="154"/>
    <col min="12800" max="12800" width="2.5703125" style="154" customWidth="1"/>
    <col min="12801" max="12801" width="17.140625" style="154" customWidth="1"/>
    <col min="12802" max="12802" width="19" style="154" customWidth="1"/>
    <col min="12803" max="12803" width="29.5703125" style="154" customWidth="1"/>
    <col min="12804" max="12804" width="21" style="154" customWidth="1"/>
    <col min="12805" max="12805" width="23.5703125" style="154" customWidth="1"/>
    <col min="12806" max="12806" width="26.28515625" style="154" customWidth="1"/>
    <col min="12807" max="12807" width="18.85546875" style="154" customWidth="1"/>
    <col min="12808" max="13055" width="9.140625" style="154"/>
    <col min="13056" max="13056" width="2.5703125" style="154" customWidth="1"/>
    <col min="13057" max="13057" width="17.140625" style="154" customWidth="1"/>
    <col min="13058" max="13058" width="19" style="154" customWidth="1"/>
    <col min="13059" max="13059" width="29.5703125" style="154" customWidth="1"/>
    <col min="13060" max="13060" width="21" style="154" customWidth="1"/>
    <col min="13061" max="13061" width="23.5703125" style="154" customWidth="1"/>
    <col min="13062" max="13062" width="26.28515625" style="154" customWidth="1"/>
    <col min="13063" max="13063" width="18.85546875" style="154" customWidth="1"/>
    <col min="13064" max="13311" width="9.140625" style="154"/>
    <col min="13312" max="13312" width="2.5703125" style="154" customWidth="1"/>
    <col min="13313" max="13313" width="17.140625" style="154" customWidth="1"/>
    <col min="13314" max="13314" width="19" style="154" customWidth="1"/>
    <col min="13315" max="13315" width="29.5703125" style="154" customWidth="1"/>
    <col min="13316" max="13316" width="21" style="154" customWidth="1"/>
    <col min="13317" max="13317" width="23.5703125" style="154" customWidth="1"/>
    <col min="13318" max="13318" width="26.28515625" style="154" customWidth="1"/>
    <col min="13319" max="13319" width="18.85546875" style="154" customWidth="1"/>
    <col min="13320" max="13567" width="9.140625" style="154"/>
    <col min="13568" max="13568" width="2.5703125" style="154" customWidth="1"/>
    <col min="13569" max="13569" width="17.140625" style="154" customWidth="1"/>
    <col min="13570" max="13570" width="19" style="154" customWidth="1"/>
    <col min="13571" max="13571" width="29.5703125" style="154" customWidth="1"/>
    <col min="13572" max="13572" width="21" style="154" customWidth="1"/>
    <col min="13573" max="13573" width="23.5703125" style="154" customWidth="1"/>
    <col min="13574" max="13574" width="26.28515625" style="154" customWidth="1"/>
    <col min="13575" max="13575" width="18.85546875" style="154" customWidth="1"/>
    <col min="13576" max="13823" width="9.140625" style="154"/>
    <col min="13824" max="13824" width="2.5703125" style="154" customWidth="1"/>
    <col min="13825" max="13825" width="17.140625" style="154" customWidth="1"/>
    <col min="13826" max="13826" width="19" style="154" customWidth="1"/>
    <col min="13827" max="13827" width="29.5703125" style="154" customWidth="1"/>
    <col min="13828" max="13828" width="21" style="154" customWidth="1"/>
    <col min="13829" max="13829" width="23.5703125" style="154" customWidth="1"/>
    <col min="13830" max="13830" width="26.28515625" style="154" customWidth="1"/>
    <col min="13831" max="13831" width="18.85546875" style="154" customWidth="1"/>
    <col min="13832" max="14079" width="9.140625" style="154"/>
    <col min="14080" max="14080" width="2.5703125" style="154" customWidth="1"/>
    <col min="14081" max="14081" width="17.140625" style="154" customWidth="1"/>
    <col min="14082" max="14082" width="19" style="154" customWidth="1"/>
    <col min="14083" max="14083" width="29.5703125" style="154" customWidth="1"/>
    <col min="14084" max="14084" width="21" style="154" customWidth="1"/>
    <col min="14085" max="14085" width="23.5703125" style="154" customWidth="1"/>
    <col min="14086" max="14086" width="26.28515625" style="154" customWidth="1"/>
    <col min="14087" max="14087" width="18.85546875" style="154" customWidth="1"/>
    <col min="14088" max="14335" width="9.140625" style="154"/>
    <col min="14336" max="14336" width="2.5703125" style="154" customWidth="1"/>
    <col min="14337" max="14337" width="17.140625" style="154" customWidth="1"/>
    <col min="14338" max="14338" width="19" style="154" customWidth="1"/>
    <col min="14339" max="14339" width="29.5703125" style="154" customWidth="1"/>
    <col min="14340" max="14340" width="21" style="154" customWidth="1"/>
    <col min="14341" max="14341" width="23.5703125" style="154" customWidth="1"/>
    <col min="14342" max="14342" width="26.28515625" style="154" customWidth="1"/>
    <col min="14343" max="14343" width="18.85546875" style="154" customWidth="1"/>
    <col min="14344" max="14591" width="9.140625" style="154"/>
    <col min="14592" max="14592" width="2.5703125" style="154" customWidth="1"/>
    <col min="14593" max="14593" width="17.140625" style="154" customWidth="1"/>
    <col min="14594" max="14594" width="19" style="154" customWidth="1"/>
    <col min="14595" max="14595" width="29.5703125" style="154" customWidth="1"/>
    <col min="14596" max="14596" width="21" style="154" customWidth="1"/>
    <col min="14597" max="14597" width="23.5703125" style="154" customWidth="1"/>
    <col min="14598" max="14598" width="26.28515625" style="154" customWidth="1"/>
    <col min="14599" max="14599" width="18.85546875" style="154" customWidth="1"/>
    <col min="14600" max="14847" width="9.140625" style="154"/>
    <col min="14848" max="14848" width="2.5703125" style="154" customWidth="1"/>
    <col min="14849" max="14849" width="17.140625" style="154" customWidth="1"/>
    <col min="14850" max="14850" width="19" style="154" customWidth="1"/>
    <col min="14851" max="14851" width="29.5703125" style="154" customWidth="1"/>
    <col min="14852" max="14852" width="21" style="154" customWidth="1"/>
    <col min="14853" max="14853" width="23.5703125" style="154" customWidth="1"/>
    <col min="14854" max="14854" width="26.28515625" style="154" customWidth="1"/>
    <col min="14855" max="14855" width="18.85546875" style="154" customWidth="1"/>
    <col min="14856" max="15103" width="9.140625" style="154"/>
    <col min="15104" max="15104" width="2.5703125" style="154" customWidth="1"/>
    <col min="15105" max="15105" width="17.140625" style="154" customWidth="1"/>
    <col min="15106" max="15106" width="19" style="154" customWidth="1"/>
    <col min="15107" max="15107" width="29.5703125" style="154" customWidth="1"/>
    <col min="15108" max="15108" width="21" style="154" customWidth="1"/>
    <col min="15109" max="15109" width="23.5703125" style="154" customWidth="1"/>
    <col min="15110" max="15110" width="26.28515625" style="154" customWidth="1"/>
    <col min="15111" max="15111" width="18.85546875" style="154" customWidth="1"/>
    <col min="15112" max="15359" width="9.140625" style="154"/>
    <col min="15360" max="15360" width="2.5703125" style="154" customWidth="1"/>
    <col min="15361" max="15361" width="17.140625" style="154" customWidth="1"/>
    <col min="15362" max="15362" width="19" style="154" customWidth="1"/>
    <col min="15363" max="15363" width="29.5703125" style="154" customWidth="1"/>
    <col min="15364" max="15364" width="21" style="154" customWidth="1"/>
    <col min="15365" max="15365" width="23.5703125" style="154" customWidth="1"/>
    <col min="15366" max="15366" width="26.28515625" style="154" customWidth="1"/>
    <col min="15367" max="15367" width="18.85546875" style="154" customWidth="1"/>
    <col min="15368" max="15615" width="9.140625" style="154"/>
    <col min="15616" max="15616" width="2.5703125" style="154" customWidth="1"/>
    <col min="15617" max="15617" width="17.140625" style="154" customWidth="1"/>
    <col min="15618" max="15618" width="19" style="154" customWidth="1"/>
    <col min="15619" max="15619" width="29.5703125" style="154" customWidth="1"/>
    <col min="15620" max="15620" width="21" style="154" customWidth="1"/>
    <col min="15621" max="15621" width="23.5703125" style="154" customWidth="1"/>
    <col min="15622" max="15622" width="26.28515625" style="154" customWidth="1"/>
    <col min="15623" max="15623" width="18.85546875" style="154" customWidth="1"/>
    <col min="15624" max="15871" width="9.140625" style="154"/>
    <col min="15872" max="15872" width="2.5703125" style="154" customWidth="1"/>
    <col min="15873" max="15873" width="17.140625" style="154" customWidth="1"/>
    <col min="15874" max="15874" width="19" style="154" customWidth="1"/>
    <col min="15875" max="15875" width="29.5703125" style="154" customWidth="1"/>
    <col min="15876" max="15876" width="21" style="154" customWidth="1"/>
    <col min="15877" max="15877" width="23.5703125" style="154" customWidth="1"/>
    <col min="15878" max="15878" width="26.28515625" style="154" customWidth="1"/>
    <col min="15879" max="15879" width="18.85546875" style="154" customWidth="1"/>
    <col min="15880" max="16127" width="9.140625" style="154"/>
    <col min="16128" max="16128" width="2.5703125" style="154" customWidth="1"/>
    <col min="16129" max="16129" width="17.140625" style="154" customWidth="1"/>
    <col min="16130" max="16130" width="19" style="154" customWidth="1"/>
    <col min="16131" max="16131" width="29.5703125" style="154" customWidth="1"/>
    <col min="16132" max="16132" width="21" style="154" customWidth="1"/>
    <col min="16133" max="16133" width="23.5703125" style="154" customWidth="1"/>
    <col min="16134" max="16134" width="26.28515625" style="154" customWidth="1"/>
    <col min="16135" max="16135" width="18.85546875" style="154" customWidth="1"/>
    <col min="16136" max="16384" width="9.140625" style="154"/>
  </cols>
  <sheetData>
    <row r="4" spans="1:11" customFormat="1" x14ac:dyDescent="0.2">
      <c r="I4" s="551" t="s">
        <v>307</v>
      </c>
      <c r="J4" s="552"/>
      <c r="K4" s="553"/>
    </row>
    <row r="5" spans="1:11" customFormat="1" ht="63.75" customHeight="1" x14ac:dyDescent="0.2">
      <c r="A5" s="313" t="s">
        <v>146</v>
      </c>
      <c r="B5" s="817">
        <f>N_HankkeenNimi</f>
        <v>0</v>
      </c>
      <c r="C5" s="818"/>
      <c r="D5" s="818"/>
      <c r="E5" s="818"/>
      <c r="F5" s="818"/>
      <c r="G5" s="819"/>
    </row>
    <row r="6" spans="1:11" x14ac:dyDescent="0.2">
      <c r="G6" s="155"/>
    </row>
    <row r="7" spans="1:11" ht="15" x14ac:dyDescent="0.25">
      <c r="A7" s="310" t="s">
        <v>325</v>
      </c>
      <c r="B7" s="354" t="s">
        <v>176</v>
      </c>
      <c r="C7" s="315"/>
      <c r="D7" s="311"/>
      <c r="E7" s="311"/>
      <c r="F7" s="311"/>
      <c r="G7" s="355">
        <f>SUM(G12:G53)</f>
        <v>0</v>
      </c>
    </row>
    <row r="8" spans="1:11" customFormat="1" x14ac:dyDescent="0.2"/>
    <row r="9" spans="1:11" customFormat="1" ht="63.75" customHeight="1" x14ac:dyDescent="0.2">
      <c r="A9" s="313" t="s">
        <v>177</v>
      </c>
      <c r="B9" s="817" t="str">
        <f>N_Tavoite1Toiminto1</f>
        <v>Toiminto 1</v>
      </c>
      <c r="C9" s="818"/>
      <c r="D9" s="818"/>
      <c r="E9" s="818"/>
      <c r="F9" s="818"/>
      <c r="G9" s="819"/>
    </row>
    <row r="10" spans="1:11" customFormat="1" x14ac:dyDescent="0.2">
      <c r="G10" s="156"/>
    </row>
    <row r="11" spans="1:11" customFormat="1" ht="75" x14ac:dyDescent="0.2">
      <c r="A11" s="356" t="s">
        <v>178</v>
      </c>
      <c r="B11" s="356" t="s">
        <v>255</v>
      </c>
      <c r="C11" s="356" t="s">
        <v>179</v>
      </c>
      <c r="D11" s="356" t="s">
        <v>323</v>
      </c>
      <c r="E11" s="352" t="s">
        <v>257</v>
      </c>
      <c r="F11" s="356" t="s">
        <v>548</v>
      </c>
      <c r="G11" s="352" t="s">
        <v>258</v>
      </c>
    </row>
    <row r="12" spans="1:11" customFormat="1" ht="13.35" customHeight="1" x14ac:dyDescent="0.2">
      <c r="A12" s="212" t="s">
        <v>322</v>
      </c>
      <c r="B12" s="213"/>
      <c r="C12" s="212"/>
      <c r="D12" s="214"/>
      <c r="E12" s="214"/>
      <c r="F12" s="215"/>
      <c r="G12" s="216">
        <v>0</v>
      </c>
    </row>
    <row r="13" spans="1:11" customFormat="1" ht="13.35" customHeight="1" x14ac:dyDescent="0.2">
      <c r="A13" s="212"/>
      <c r="B13" s="213"/>
      <c r="C13" s="217"/>
      <c r="D13" s="214"/>
      <c r="E13" s="214"/>
      <c r="F13" s="215"/>
      <c r="G13" s="214"/>
      <c r="I13" s="154"/>
    </row>
    <row r="14" spans="1:11" customFormat="1" ht="13.35" customHeight="1" x14ac:dyDescent="0.2">
      <c r="A14" s="212"/>
      <c r="B14" s="213"/>
      <c r="C14" s="217"/>
      <c r="D14" s="214"/>
      <c r="E14" s="214"/>
      <c r="F14" s="215"/>
      <c r="G14" s="214"/>
    </row>
    <row r="15" spans="1:11" ht="13.35" customHeight="1" x14ac:dyDescent="0.2">
      <c r="A15" s="212"/>
      <c r="B15" s="213"/>
      <c r="C15" s="217"/>
      <c r="D15" s="214"/>
      <c r="E15" s="214"/>
      <c r="F15" s="215"/>
      <c r="G15" s="214"/>
    </row>
    <row r="16" spans="1:11" ht="13.35" customHeight="1" x14ac:dyDescent="0.2">
      <c r="A16" s="212"/>
      <c r="B16" s="213"/>
      <c r="C16" s="217"/>
      <c r="D16" s="214"/>
      <c r="E16" s="214"/>
      <c r="F16" s="215"/>
      <c r="G16" s="214"/>
    </row>
    <row r="17" spans="1:7" ht="13.15" customHeight="1" x14ac:dyDescent="0.2">
      <c r="A17" s="212"/>
      <c r="B17" s="213"/>
      <c r="C17" s="217"/>
      <c r="D17" s="214"/>
      <c r="E17" s="214"/>
      <c r="F17" s="215"/>
      <c r="G17" s="214"/>
    </row>
    <row r="18" spans="1:7" ht="13.15" customHeight="1" x14ac:dyDescent="0.2">
      <c r="A18" s="212"/>
      <c r="B18" s="213"/>
      <c r="C18" s="217"/>
      <c r="D18" s="214"/>
      <c r="E18" s="214"/>
      <c r="F18" s="215"/>
      <c r="G18" s="214"/>
    </row>
    <row r="19" spans="1:7" ht="13.15" customHeight="1" x14ac:dyDescent="0.2">
      <c r="A19" s="212"/>
      <c r="B19" s="213"/>
      <c r="C19" s="217"/>
      <c r="D19" s="214"/>
      <c r="E19" s="214"/>
      <c r="F19" s="215"/>
      <c r="G19" s="214"/>
    </row>
    <row r="20" spans="1:7" ht="13.15" customHeight="1" x14ac:dyDescent="0.2">
      <c r="A20" s="212"/>
      <c r="B20" s="213"/>
      <c r="C20" s="217"/>
      <c r="D20" s="214"/>
      <c r="E20" s="214"/>
      <c r="F20" s="215"/>
      <c r="G20" s="214"/>
    </row>
    <row r="21" spans="1:7" ht="13.15" customHeight="1" x14ac:dyDescent="0.2">
      <c r="A21" s="212"/>
      <c r="B21" s="213"/>
      <c r="C21" s="217"/>
      <c r="D21" s="214"/>
      <c r="E21" s="214"/>
      <c r="F21" s="215"/>
      <c r="G21" s="214"/>
    </row>
    <row r="22" spans="1:7" ht="13.15" customHeight="1" x14ac:dyDescent="0.2">
      <c r="A22" s="212"/>
      <c r="B22" s="213"/>
      <c r="C22" s="217"/>
      <c r="D22" s="214"/>
      <c r="E22" s="214"/>
      <c r="F22" s="215"/>
      <c r="G22" s="214"/>
    </row>
    <row r="23" spans="1:7" ht="13.15" customHeight="1" x14ac:dyDescent="0.2">
      <c r="A23" s="212"/>
      <c r="B23" s="213"/>
      <c r="C23" s="217"/>
      <c r="D23" s="214"/>
      <c r="E23" s="214"/>
      <c r="F23" s="215"/>
      <c r="G23" s="214"/>
    </row>
    <row r="24" spans="1:7" ht="13.15" customHeight="1" x14ac:dyDescent="0.2">
      <c r="A24" s="212"/>
      <c r="B24" s="213"/>
      <c r="C24" s="217"/>
      <c r="D24" s="214"/>
      <c r="E24" s="214"/>
      <c r="F24" s="215"/>
      <c r="G24" s="214"/>
    </row>
    <row r="25" spans="1:7" ht="13.15" customHeight="1" x14ac:dyDescent="0.2">
      <c r="A25" s="212"/>
      <c r="B25" s="213"/>
      <c r="C25" s="217"/>
      <c r="D25" s="214"/>
      <c r="E25" s="214"/>
      <c r="F25" s="215"/>
      <c r="G25" s="214"/>
    </row>
    <row r="26" spans="1:7" ht="13.15" customHeight="1" x14ac:dyDescent="0.2">
      <c r="A26" s="212"/>
      <c r="B26" s="213"/>
      <c r="C26" s="217"/>
      <c r="D26" s="214"/>
      <c r="E26" s="214"/>
      <c r="F26" s="215"/>
      <c r="G26" s="214"/>
    </row>
    <row r="27" spans="1:7" ht="13.15" customHeight="1" x14ac:dyDescent="0.2">
      <c r="A27" s="212"/>
      <c r="B27" s="213"/>
      <c r="C27" s="217"/>
      <c r="D27" s="214"/>
      <c r="E27" s="214"/>
      <c r="F27" s="215"/>
      <c r="G27" s="214"/>
    </row>
    <row r="28" spans="1:7" ht="13.15" customHeight="1" x14ac:dyDescent="0.2">
      <c r="A28" s="212"/>
      <c r="B28" s="213"/>
      <c r="C28" s="217"/>
      <c r="D28" s="214"/>
      <c r="E28" s="214"/>
      <c r="F28" s="215"/>
      <c r="G28" s="214"/>
    </row>
    <row r="29" spans="1:7" ht="13.15" customHeight="1" x14ac:dyDescent="0.2">
      <c r="A29" s="212"/>
      <c r="B29" s="213"/>
      <c r="C29" s="217"/>
      <c r="D29" s="214"/>
      <c r="E29" s="214"/>
      <c r="F29" s="215"/>
      <c r="G29" s="214"/>
    </row>
    <row r="30" spans="1:7" ht="13.15" customHeight="1" x14ac:dyDescent="0.2">
      <c r="A30" s="212"/>
      <c r="B30" s="213"/>
      <c r="C30" s="217"/>
      <c r="D30" s="214"/>
      <c r="E30" s="214"/>
      <c r="F30" s="215"/>
      <c r="G30" s="214"/>
    </row>
    <row r="31" spans="1:7" ht="13.15" customHeight="1" x14ac:dyDescent="0.2">
      <c r="A31" s="212"/>
      <c r="B31" s="213"/>
      <c r="C31" s="217"/>
      <c r="D31" s="214"/>
      <c r="E31" s="214"/>
      <c r="F31" s="215"/>
      <c r="G31" s="214"/>
    </row>
    <row r="32" spans="1:7" ht="13.15" customHeight="1" x14ac:dyDescent="0.2">
      <c r="A32" s="212"/>
      <c r="B32" s="213"/>
      <c r="C32" s="217"/>
      <c r="D32" s="214"/>
      <c r="E32" s="214"/>
      <c r="F32" s="215"/>
      <c r="G32" s="214"/>
    </row>
    <row r="33" spans="1:7" ht="13.15" customHeight="1" x14ac:dyDescent="0.2">
      <c r="A33" s="212"/>
      <c r="B33" s="213"/>
      <c r="C33" s="217"/>
      <c r="D33" s="214"/>
      <c r="E33" s="214"/>
      <c r="F33" s="215"/>
      <c r="G33" s="214"/>
    </row>
    <row r="34" spans="1:7" ht="13.15" customHeight="1" x14ac:dyDescent="0.2">
      <c r="A34" s="212"/>
      <c r="B34" s="213"/>
      <c r="C34" s="217"/>
      <c r="D34" s="214"/>
      <c r="E34" s="214"/>
      <c r="F34" s="215"/>
      <c r="G34" s="214"/>
    </row>
    <row r="35" spans="1:7" ht="13.15" customHeight="1" x14ac:dyDescent="0.2">
      <c r="A35" s="212"/>
      <c r="B35" s="213"/>
      <c r="C35" s="217"/>
      <c r="D35" s="214"/>
      <c r="E35" s="214"/>
      <c r="F35" s="215"/>
      <c r="G35" s="214"/>
    </row>
    <row r="36" spans="1:7" ht="13.15" customHeight="1" x14ac:dyDescent="0.2">
      <c r="A36" s="212"/>
      <c r="B36" s="213"/>
      <c r="C36" s="217"/>
      <c r="D36" s="214"/>
      <c r="E36" s="214"/>
      <c r="F36" s="215"/>
      <c r="G36" s="214"/>
    </row>
    <row r="37" spans="1:7" ht="13.15" customHeight="1" x14ac:dyDescent="0.2">
      <c r="A37" s="212"/>
      <c r="B37" s="213"/>
      <c r="C37" s="217"/>
      <c r="D37" s="214"/>
      <c r="E37" s="214"/>
      <c r="F37" s="215"/>
      <c r="G37" s="214"/>
    </row>
    <row r="38" spans="1:7" ht="13.15" customHeight="1" x14ac:dyDescent="0.2">
      <c r="A38" s="212"/>
      <c r="B38" s="213"/>
      <c r="C38" s="217"/>
      <c r="D38" s="214"/>
      <c r="E38" s="214"/>
      <c r="F38" s="215"/>
      <c r="G38" s="214"/>
    </row>
    <row r="39" spans="1:7" ht="13.15" customHeight="1" x14ac:dyDescent="0.2">
      <c r="A39" s="212"/>
      <c r="B39" s="213"/>
      <c r="C39" s="217"/>
      <c r="D39" s="214"/>
      <c r="E39" s="214"/>
      <c r="F39" s="215"/>
      <c r="G39" s="214"/>
    </row>
    <row r="40" spans="1:7" ht="13.15" customHeight="1" x14ac:dyDescent="0.2">
      <c r="A40" s="212"/>
      <c r="B40" s="213"/>
      <c r="C40" s="217"/>
      <c r="D40" s="214"/>
      <c r="E40" s="214"/>
      <c r="F40" s="215"/>
      <c r="G40" s="214"/>
    </row>
    <row r="41" spans="1:7" ht="13.15" customHeight="1" x14ac:dyDescent="0.2">
      <c r="A41" s="212"/>
      <c r="B41" s="213"/>
      <c r="C41" s="217"/>
      <c r="D41" s="214"/>
      <c r="E41" s="214"/>
      <c r="F41" s="215"/>
      <c r="G41" s="214"/>
    </row>
    <row r="42" spans="1:7" ht="13.15" customHeight="1" x14ac:dyDescent="0.2">
      <c r="A42" s="212"/>
      <c r="B42" s="213"/>
      <c r="C42" s="217"/>
      <c r="D42" s="214"/>
      <c r="E42" s="214"/>
      <c r="F42" s="215"/>
      <c r="G42" s="214"/>
    </row>
    <row r="43" spans="1:7" ht="13.15" customHeight="1" x14ac:dyDescent="0.2">
      <c r="A43" s="212"/>
      <c r="B43" s="213"/>
      <c r="C43" s="217"/>
      <c r="D43" s="214"/>
      <c r="E43" s="214"/>
      <c r="F43" s="215"/>
      <c r="G43" s="214"/>
    </row>
    <row r="44" spans="1:7" ht="13.15" customHeight="1" x14ac:dyDescent="0.2">
      <c r="A44" s="212"/>
      <c r="B44" s="213"/>
      <c r="C44" s="217"/>
      <c r="D44" s="214"/>
      <c r="E44" s="214"/>
      <c r="F44" s="215"/>
      <c r="G44" s="214"/>
    </row>
    <row r="45" spans="1:7" ht="13.15" customHeight="1" x14ac:dyDescent="0.2">
      <c r="A45" s="212"/>
      <c r="B45" s="213"/>
      <c r="C45" s="217"/>
      <c r="D45" s="214"/>
      <c r="E45" s="214"/>
      <c r="F45" s="215"/>
      <c r="G45" s="214"/>
    </row>
    <row r="46" spans="1:7" ht="13.15" customHeight="1" x14ac:dyDescent="0.2">
      <c r="A46" s="212"/>
      <c r="B46" s="213"/>
      <c r="C46" s="217"/>
      <c r="D46" s="214"/>
      <c r="E46" s="214"/>
      <c r="F46" s="215"/>
      <c r="G46" s="214"/>
    </row>
    <row r="47" spans="1:7" ht="13.15" customHeight="1" x14ac:dyDescent="0.2">
      <c r="A47" s="212"/>
      <c r="B47" s="213"/>
      <c r="C47" s="217"/>
      <c r="D47" s="214"/>
      <c r="E47" s="214"/>
      <c r="F47" s="215"/>
      <c r="G47" s="214"/>
    </row>
    <row r="48" spans="1:7" ht="13.15" customHeight="1" x14ac:dyDescent="0.2">
      <c r="A48" s="212"/>
      <c r="B48" s="213"/>
      <c r="C48" s="217"/>
      <c r="D48" s="214"/>
      <c r="E48" s="214"/>
      <c r="F48" s="215"/>
      <c r="G48" s="214"/>
    </row>
    <row r="49" spans="1:7" ht="13.15" customHeight="1" x14ac:dyDescent="0.2">
      <c r="A49" s="212"/>
      <c r="B49" s="213"/>
      <c r="C49" s="217"/>
      <c r="D49" s="214"/>
      <c r="E49" s="214"/>
      <c r="F49" s="215"/>
      <c r="G49" s="214"/>
    </row>
    <row r="50" spans="1:7" ht="13.15" customHeight="1" x14ac:dyDescent="0.2">
      <c r="A50" s="212"/>
      <c r="B50" s="213"/>
      <c r="C50" s="217"/>
      <c r="D50" s="214"/>
      <c r="E50" s="214"/>
      <c r="F50" s="215"/>
      <c r="G50" s="214"/>
    </row>
    <row r="51" spans="1:7" ht="13.15" customHeight="1" x14ac:dyDescent="0.2">
      <c r="A51" s="212"/>
      <c r="B51" s="213"/>
      <c r="C51" s="217"/>
      <c r="D51" s="214"/>
      <c r="E51" s="214"/>
      <c r="F51" s="215"/>
      <c r="G51" s="214"/>
    </row>
    <row r="52" spans="1:7" ht="13.15" customHeight="1" x14ac:dyDescent="0.2">
      <c r="A52" s="212"/>
      <c r="B52" s="213"/>
      <c r="C52" s="217"/>
      <c r="D52" s="214"/>
      <c r="E52" s="214"/>
      <c r="F52" s="215"/>
      <c r="G52" s="214"/>
    </row>
    <row r="53" spans="1:7" ht="13.15" customHeight="1" x14ac:dyDescent="0.2">
      <c r="A53" s="212"/>
      <c r="B53" s="213"/>
      <c r="C53" s="217"/>
      <c r="D53" s="214"/>
      <c r="E53" s="214"/>
      <c r="F53" s="215"/>
      <c r="G53" s="214"/>
    </row>
    <row r="54" spans="1:7" ht="13.15" customHeight="1" x14ac:dyDescent="0.2"/>
    <row r="55" spans="1:7" ht="13.15" customHeight="1" x14ac:dyDescent="0.2"/>
    <row r="56" spans="1:7" ht="13.15" customHeight="1" x14ac:dyDescent="0.2">
      <c r="A56" s="836" t="s">
        <v>148</v>
      </c>
      <c r="B56" s="837"/>
      <c r="C56" s="837"/>
      <c r="D56" s="838"/>
      <c r="E56" s="1"/>
      <c r="F56" s="1"/>
    </row>
    <row r="57" spans="1:7" x14ac:dyDescent="0.2">
      <c r="A57" s="649"/>
      <c r="B57" s="567"/>
      <c r="C57" s="567"/>
      <c r="D57" s="650"/>
      <c r="E57" s="235"/>
      <c r="F57" s="235"/>
    </row>
    <row r="58" spans="1:7" x14ac:dyDescent="0.2">
      <c r="A58" s="649"/>
      <c r="B58" s="567"/>
      <c r="C58" s="567"/>
      <c r="D58" s="650"/>
      <c r="E58" s="235"/>
      <c r="F58" s="235"/>
    </row>
    <row r="59" spans="1:7" x14ac:dyDescent="0.2">
      <c r="A59" s="649"/>
      <c r="B59" s="567"/>
      <c r="C59" s="567"/>
      <c r="D59" s="650"/>
      <c r="E59" s="235"/>
      <c r="F59" s="235"/>
    </row>
    <row r="60" spans="1:7" x14ac:dyDescent="0.2">
      <c r="A60" s="651"/>
      <c r="B60" s="652"/>
      <c r="C60" s="652"/>
      <c r="D60" s="653"/>
      <c r="E60" s="235"/>
      <c r="F60" s="235"/>
    </row>
  </sheetData>
  <sheetProtection selectLockedCells="1"/>
  <mergeCells count="5">
    <mergeCell ref="B5:G5"/>
    <mergeCell ref="B9:G9"/>
    <mergeCell ref="A57:D60"/>
    <mergeCell ref="I4:K4"/>
    <mergeCell ref="A56:D56"/>
  </mergeCells>
  <dataValidations count="9">
    <dataValidation allowBlank="1" showInputMessage="1" showErrorMessage="1" promptTitle="OHJE" prompt="Kirjaa budetin toiminto-välilehdille hakemuslomakkeelle kirjaamasi toiminnot yksi kerrallaan." sqref="G10 JC10 SY10 ACU10 AMQ10 AWM10 BGI10 BQE10 CAA10 CJW10 CTS10 DDO10 DNK10 DXG10 EHC10 EQY10 FAU10 FKQ10 FUM10 GEI10 GOE10 GYA10 HHW10 HRS10 IBO10 ILK10 IVG10 JFC10 JOY10 JYU10 KIQ10 KSM10 LCI10 LME10 LWA10 MFW10 MPS10 MZO10 NJK10 NTG10 ODC10 OMY10 OWU10 PGQ10 PQM10 QAI10 QKE10 QUA10 RDW10 RNS10 RXO10 SHK10 SRG10 TBC10 TKY10 TUU10 UEQ10 UOM10 UYI10 VIE10 VSA10 WBW10 WLS10 WVO10 G65546 JC65546 SY65546 ACU65546 AMQ65546 AWM65546 BGI65546 BQE65546 CAA65546 CJW65546 CTS65546 DDO65546 DNK65546 DXG65546 EHC65546 EQY65546 FAU65546 FKQ65546 FUM65546 GEI65546 GOE65546 GYA65546 HHW65546 HRS65546 IBO65546 ILK65546 IVG65546 JFC65546 JOY65546 JYU65546 KIQ65546 KSM65546 LCI65546 LME65546 LWA65546 MFW65546 MPS65546 MZO65546 NJK65546 NTG65546 ODC65546 OMY65546 OWU65546 PGQ65546 PQM65546 QAI65546 QKE65546 QUA65546 RDW65546 RNS65546 RXO65546 SHK65546 SRG65546 TBC65546 TKY65546 TUU65546 UEQ65546 UOM65546 UYI65546 VIE65546 VSA65546 WBW65546 WLS65546 WVO65546 G131082 JC131082 SY131082 ACU131082 AMQ131082 AWM131082 BGI131082 BQE131082 CAA131082 CJW131082 CTS131082 DDO131082 DNK131082 DXG131082 EHC131082 EQY131082 FAU131082 FKQ131082 FUM131082 GEI131082 GOE131082 GYA131082 HHW131082 HRS131082 IBO131082 ILK131082 IVG131082 JFC131082 JOY131082 JYU131082 KIQ131082 KSM131082 LCI131082 LME131082 LWA131082 MFW131082 MPS131082 MZO131082 NJK131082 NTG131082 ODC131082 OMY131082 OWU131082 PGQ131082 PQM131082 QAI131082 QKE131082 QUA131082 RDW131082 RNS131082 RXO131082 SHK131082 SRG131082 TBC131082 TKY131082 TUU131082 UEQ131082 UOM131082 UYI131082 VIE131082 VSA131082 WBW131082 WLS131082 WVO131082 G196618 JC196618 SY196618 ACU196618 AMQ196618 AWM196618 BGI196618 BQE196618 CAA196618 CJW196618 CTS196618 DDO196618 DNK196618 DXG196618 EHC196618 EQY196618 FAU196618 FKQ196618 FUM196618 GEI196618 GOE196618 GYA196618 HHW196618 HRS196618 IBO196618 ILK196618 IVG196618 JFC196618 JOY196618 JYU196618 KIQ196618 KSM196618 LCI196618 LME196618 LWA196618 MFW196618 MPS196618 MZO196618 NJK196618 NTG196618 ODC196618 OMY196618 OWU196618 PGQ196618 PQM196618 QAI196618 QKE196618 QUA196618 RDW196618 RNS196618 RXO196618 SHK196618 SRG196618 TBC196618 TKY196618 TUU196618 UEQ196618 UOM196618 UYI196618 VIE196618 VSA196618 WBW196618 WLS196618 WVO196618 G262154 JC262154 SY262154 ACU262154 AMQ262154 AWM262154 BGI262154 BQE262154 CAA262154 CJW262154 CTS262154 DDO262154 DNK262154 DXG262154 EHC262154 EQY262154 FAU262154 FKQ262154 FUM262154 GEI262154 GOE262154 GYA262154 HHW262154 HRS262154 IBO262154 ILK262154 IVG262154 JFC262154 JOY262154 JYU262154 KIQ262154 KSM262154 LCI262154 LME262154 LWA262154 MFW262154 MPS262154 MZO262154 NJK262154 NTG262154 ODC262154 OMY262154 OWU262154 PGQ262154 PQM262154 QAI262154 QKE262154 QUA262154 RDW262154 RNS262154 RXO262154 SHK262154 SRG262154 TBC262154 TKY262154 TUU262154 UEQ262154 UOM262154 UYI262154 VIE262154 VSA262154 WBW262154 WLS262154 WVO262154 G327690 JC327690 SY327690 ACU327690 AMQ327690 AWM327690 BGI327690 BQE327690 CAA327690 CJW327690 CTS327690 DDO327690 DNK327690 DXG327690 EHC327690 EQY327690 FAU327690 FKQ327690 FUM327690 GEI327690 GOE327690 GYA327690 HHW327690 HRS327690 IBO327690 ILK327690 IVG327690 JFC327690 JOY327690 JYU327690 KIQ327690 KSM327690 LCI327690 LME327690 LWA327690 MFW327690 MPS327690 MZO327690 NJK327690 NTG327690 ODC327690 OMY327690 OWU327690 PGQ327690 PQM327690 QAI327690 QKE327690 QUA327690 RDW327690 RNS327690 RXO327690 SHK327690 SRG327690 TBC327690 TKY327690 TUU327690 UEQ327690 UOM327690 UYI327690 VIE327690 VSA327690 WBW327690 WLS327690 WVO327690 G393226 JC393226 SY393226 ACU393226 AMQ393226 AWM393226 BGI393226 BQE393226 CAA393226 CJW393226 CTS393226 DDO393226 DNK393226 DXG393226 EHC393226 EQY393226 FAU393226 FKQ393226 FUM393226 GEI393226 GOE393226 GYA393226 HHW393226 HRS393226 IBO393226 ILK393226 IVG393226 JFC393226 JOY393226 JYU393226 KIQ393226 KSM393226 LCI393226 LME393226 LWA393226 MFW393226 MPS393226 MZO393226 NJK393226 NTG393226 ODC393226 OMY393226 OWU393226 PGQ393226 PQM393226 QAI393226 QKE393226 QUA393226 RDW393226 RNS393226 RXO393226 SHK393226 SRG393226 TBC393226 TKY393226 TUU393226 UEQ393226 UOM393226 UYI393226 VIE393226 VSA393226 WBW393226 WLS393226 WVO393226 G458762 JC458762 SY458762 ACU458762 AMQ458762 AWM458762 BGI458762 BQE458762 CAA458762 CJW458762 CTS458762 DDO458762 DNK458762 DXG458762 EHC458762 EQY458762 FAU458762 FKQ458762 FUM458762 GEI458762 GOE458762 GYA458762 HHW458762 HRS458762 IBO458762 ILK458762 IVG458762 JFC458762 JOY458762 JYU458762 KIQ458762 KSM458762 LCI458762 LME458762 LWA458762 MFW458762 MPS458762 MZO458762 NJK458762 NTG458762 ODC458762 OMY458762 OWU458762 PGQ458762 PQM458762 QAI458762 QKE458762 QUA458762 RDW458762 RNS458762 RXO458762 SHK458762 SRG458762 TBC458762 TKY458762 TUU458762 UEQ458762 UOM458762 UYI458762 VIE458762 VSA458762 WBW458762 WLS458762 WVO458762 G524298 JC524298 SY524298 ACU524298 AMQ524298 AWM524298 BGI524298 BQE524298 CAA524298 CJW524298 CTS524298 DDO524298 DNK524298 DXG524298 EHC524298 EQY524298 FAU524298 FKQ524298 FUM524298 GEI524298 GOE524298 GYA524298 HHW524298 HRS524298 IBO524298 ILK524298 IVG524298 JFC524298 JOY524298 JYU524298 KIQ524298 KSM524298 LCI524298 LME524298 LWA524298 MFW524298 MPS524298 MZO524298 NJK524298 NTG524298 ODC524298 OMY524298 OWU524298 PGQ524298 PQM524298 QAI524298 QKE524298 QUA524298 RDW524298 RNS524298 RXO524298 SHK524298 SRG524298 TBC524298 TKY524298 TUU524298 UEQ524298 UOM524298 UYI524298 VIE524298 VSA524298 WBW524298 WLS524298 WVO524298 G589834 JC589834 SY589834 ACU589834 AMQ589834 AWM589834 BGI589834 BQE589834 CAA589834 CJW589834 CTS589834 DDO589834 DNK589834 DXG589834 EHC589834 EQY589834 FAU589834 FKQ589834 FUM589834 GEI589834 GOE589834 GYA589834 HHW589834 HRS589834 IBO589834 ILK589834 IVG589834 JFC589834 JOY589834 JYU589834 KIQ589834 KSM589834 LCI589834 LME589834 LWA589834 MFW589834 MPS589834 MZO589834 NJK589834 NTG589834 ODC589834 OMY589834 OWU589834 PGQ589834 PQM589834 QAI589834 QKE589834 QUA589834 RDW589834 RNS589834 RXO589834 SHK589834 SRG589834 TBC589834 TKY589834 TUU589834 UEQ589834 UOM589834 UYI589834 VIE589834 VSA589834 WBW589834 WLS589834 WVO589834 G655370 JC655370 SY655370 ACU655370 AMQ655370 AWM655370 BGI655370 BQE655370 CAA655370 CJW655370 CTS655370 DDO655370 DNK655370 DXG655370 EHC655370 EQY655370 FAU655370 FKQ655370 FUM655370 GEI655370 GOE655370 GYA655370 HHW655370 HRS655370 IBO655370 ILK655370 IVG655370 JFC655370 JOY655370 JYU655370 KIQ655370 KSM655370 LCI655370 LME655370 LWA655370 MFW655370 MPS655370 MZO655370 NJK655370 NTG655370 ODC655370 OMY655370 OWU655370 PGQ655370 PQM655370 QAI655370 QKE655370 QUA655370 RDW655370 RNS655370 RXO655370 SHK655370 SRG655370 TBC655370 TKY655370 TUU655370 UEQ655370 UOM655370 UYI655370 VIE655370 VSA655370 WBW655370 WLS655370 WVO655370 G720906 JC720906 SY720906 ACU720906 AMQ720906 AWM720906 BGI720906 BQE720906 CAA720906 CJW720906 CTS720906 DDO720906 DNK720906 DXG720906 EHC720906 EQY720906 FAU720906 FKQ720906 FUM720906 GEI720906 GOE720906 GYA720906 HHW720906 HRS720906 IBO720906 ILK720906 IVG720906 JFC720906 JOY720906 JYU720906 KIQ720906 KSM720906 LCI720906 LME720906 LWA720906 MFW720906 MPS720906 MZO720906 NJK720906 NTG720906 ODC720906 OMY720906 OWU720906 PGQ720906 PQM720906 QAI720906 QKE720906 QUA720906 RDW720906 RNS720906 RXO720906 SHK720906 SRG720906 TBC720906 TKY720906 TUU720906 UEQ720906 UOM720906 UYI720906 VIE720906 VSA720906 WBW720906 WLS720906 WVO720906 G786442 JC786442 SY786442 ACU786442 AMQ786442 AWM786442 BGI786442 BQE786442 CAA786442 CJW786442 CTS786442 DDO786442 DNK786442 DXG786442 EHC786442 EQY786442 FAU786442 FKQ786442 FUM786442 GEI786442 GOE786442 GYA786442 HHW786442 HRS786442 IBO786442 ILK786442 IVG786442 JFC786442 JOY786442 JYU786442 KIQ786442 KSM786442 LCI786442 LME786442 LWA786442 MFW786442 MPS786442 MZO786442 NJK786442 NTG786442 ODC786442 OMY786442 OWU786442 PGQ786442 PQM786442 QAI786442 QKE786442 QUA786442 RDW786442 RNS786442 RXO786442 SHK786442 SRG786442 TBC786442 TKY786442 TUU786442 UEQ786442 UOM786442 UYI786442 VIE786442 VSA786442 WBW786442 WLS786442 WVO786442 G851978 JC851978 SY851978 ACU851978 AMQ851978 AWM851978 BGI851978 BQE851978 CAA851978 CJW851978 CTS851978 DDO851978 DNK851978 DXG851978 EHC851978 EQY851978 FAU851978 FKQ851978 FUM851978 GEI851978 GOE851978 GYA851978 HHW851978 HRS851978 IBO851978 ILK851978 IVG851978 JFC851978 JOY851978 JYU851978 KIQ851978 KSM851978 LCI851978 LME851978 LWA851978 MFW851978 MPS851978 MZO851978 NJK851978 NTG851978 ODC851978 OMY851978 OWU851978 PGQ851978 PQM851978 QAI851978 QKE851978 QUA851978 RDW851978 RNS851978 RXO851978 SHK851978 SRG851978 TBC851978 TKY851978 TUU851978 UEQ851978 UOM851978 UYI851978 VIE851978 VSA851978 WBW851978 WLS851978 WVO851978 G917514 JC917514 SY917514 ACU917514 AMQ917514 AWM917514 BGI917514 BQE917514 CAA917514 CJW917514 CTS917514 DDO917514 DNK917514 DXG917514 EHC917514 EQY917514 FAU917514 FKQ917514 FUM917514 GEI917514 GOE917514 GYA917514 HHW917514 HRS917514 IBO917514 ILK917514 IVG917514 JFC917514 JOY917514 JYU917514 KIQ917514 KSM917514 LCI917514 LME917514 LWA917514 MFW917514 MPS917514 MZO917514 NJK917514 NTG917514 ODC917514 OMY917514 OWU917514 PGQ917514 PQM917514 QAI917514 QKE917514 QUA917514 RDW917514 RNS917514 RXO917514 SHK917514 SRG917514 TBC917514 TKY917514 TUU917514 UEQ917514 UOM917514 UYI917514 VIE917514 VSA917514 WBW917514 WLS917514 WVO917514 G983050 JC983050 SY983050 ACU983050 AMQ983050 AWM983050 BGI983050 BQE983050 CAA983050 CJW983050 CTS983050 DDO983050 DNK983050 DXG983050 EHC983050 EQY983050 FAU983050 FKQ983050 FUM983050 GEI983050 GOE983050 GYA983050 HHW983050 HRS983050 IBO983050 ILK983050 IVG983050 JFC983050 JOY983050 JYU983050 KIQ983050 KSM983050 LCI983050 LME983050 LWA983050 MFW983050 MPS983050 MZO983050 NJK983050 NTG983050 ODC983050 OMY983050 OWU983050 PGQ983050 PQM983050 QAI983050 QKE983050 QUA983050 RDW983050 RNS983050 RXO983050 SHK983050 SRG983050 TBC983050 TKY983050 TUU983050 UEQ983050 UOM983050 UYI983050 VIE983050 VSA983050 WBW983050 WLS983050 WVO983050"/>
    <dataValidation allowBlank="1" showInputMessage="1" showErrorMessage="1" promptTitle="OHJE" prompt="Kirjaa tähän budjetoidut kustannukset kustannuslajitasolla." sqref="D12 IZ12 SV12 ACR12 AMN12 AWJ12 BGF12 BQB12 BZX12 CJT12 CTP12 DDL12 DNH12 DXD12 EGZ12 EQV12 FAR12 FKN12 FUJ12 GEF12 GOB12 GXX12 HHT12 HRP12 IBL12 ILH12 IVD12 JEZ12 JOV12 JYR12 KIN12 KSJ12 LCF12 LMB12 LVX12 MFT12 MPP12 MZL12 NJH12 NTD12 OCZ12 OMV12 OWR12 PGN12 PQJ12 QAF12 QKB12 QTX12 RDT12 RNP12 RXL12 SHH12 SRD12 TAZ12 TKV12 TUR12 UEN12 UOJ12 UYF12 VIB12 VRX12 WBT12 WLP12 WVL12 D65548 IZ65548 SV65548 ACR65548 AMN65548 AWJ65548 BGF65548 BQB65548 BZX65548 CJT65548 CTP65548 DDL65548 DNH65548 DXD65548 EGZ65548 EQV65548 FAR65548 FKN65548 FUJ65548 GEF65548 GOB65548 GXX65548 HHT65548 HRP65548 IBL65548 ILH65548 IVD65548 JEZ65548 JOV65548 JYR65548 KIN65548 KSJ65548 LCF65548 LMB65548 LVX65548 MFT65548 MPP65548 MZL65548 NJH65548 NTD65548 OCZ65548 OMV65548 OWR65548 PGN65548 PQJ65548 QAF65548 QKB65548 QTX65548 RDT65548 RNP65548 RXL65548 SHH65548 SRD65548 TAZ65548 TKV65548 TUR65548 UEN65548 UOJ65548 UYF65548 VIB65548 VRX65548 WBT65548 WLP65548 WVL65548 D131084 IZ131084 SV131084 ACR131084 AMN131084 AWJ131084 BGF131084 BQB131084 BZX131084 CJT131084 CTP131084 DDL131084 DNH131084 DXD131084 EGZ131084 EQV131084 FAR131084 FKN131084 FUJ131084 GEF131084 GOB131084 GXX131084 HHT131084 HRP131084 IBL131084 ILH131084 IVD131084 JEZ131084 JOV131084 JYR131084 KIN131084 KSJ131084 LCF131084 LMB131084 LVX131084 MFT131084 MPP131084 MZL131084 NJH131084 NTD131084 OCZ131084 OMV131084 OWR131084 PGN131084 PQJ131084 QAF131084 QKB131084 QTX131084 RDT131084 RNP131084 RXL131084 SHH131084 SRD131084 TAZ131084 TKV131084 TUR131084 UEN131084 UOJ131084 UYF131084 VIB131084 VRX131084 WBT131084 WLP131084 WVL131084 D196620 IZ196620 SV196620 ACR196620 AMN196620 AWJ196620 BGF196620 BQB196620 BZX196620 CJT196620 CTP196620 DDL196620 DNH196620 DXD196620 EGZ196620 EQV196620 FAR196620 FKN196620 FUJ196620 GEF196620 GOB196620 GXX196620 HHT196620 HRP196620 IBL196620 ILH196620 IVD196620 JEZ196620 JOV196620 JYR196620 KIN196620 KSJ196620 LCF196620 LMB196620 LVX196620 MFT196620 MPP196620 MZL196620 NJH196620 NTD196620 OCZ196620 OMV196620 OWR196620 PGN196620 PQJ196620 QAF196620 QKB196620 QTX196620 RDT196620 RNP196620 RXL196620 SHH196620 SRD196620 TAZ196620 TKV196620 TUR196620 UEN196620 UOJ196620 UYF196620 VIB196620 VRX196620 WBT196620 WLP196620 WVL196620 D262156 IZ262156 SV262156 ACR262156 AMN262156 AWJ262156 BGF262156 BQB262156 BZX262156 CJT262156 CTP262156 DDL262156 DNH262156 DXD262156 EGZ262156 EQV262156 FAR262156 FKN262156 FUJ262156 GEF262156 GOB262156 GXX262156 HHT262156 HRP262156 IBL262156 ILH262156 IVD262156 JEZ262156 JOV262156 JYR262156 KIN262156 KSJ262156 LCF262156 LMB262156 LVX262156 MFT262156 MPP262156 MZL262156 NJH262156 NTD262156 OCZ262156 OMV262156 OWR262156 PGN262156 PQJ262156 QAF262156 QKB262156 QTX262156 RDT262156 RNP262156 RXL262156 SHH262156 SRD262156 TAZ262156 TKV262156 TUR262156 UEN262156 UOJ262156 UYF262156 VIB262156 VRX262156 WBT262156 WLP262156 WVL262156 D327692 IZ327692 SV327692 ACR327692 AMN327692 AWJ327692 BGF327692 BQB327692 BZX327692 CJT327692 CTP327692 DDL327692 DNH327692 DXD327692 EGZ327692 EQV327692 FAR327692 FKN327692 FUJ327692 GEF327692 GOB327692 GXX327692 HHT327692 HRP327692 IBL327692 ILH327692 IVD327692 JEZ327692 JOV327692 JYR327692 KIN327692 KSJ327692 LCF327692 LMB327692 LVX327692 MFT327692 MPP327692 MZL327692 NJH327692 NTD327692 OCZ327692 OMV327692 OWR327692 PGN327692 PQJ327692 QAF327692 QKB327692 QTX327692 RDT327692 RNP327692 RXL327692 SHH327692 SRD327692 TAZ327692 TKV327692 TUR327692 UEN327692 UOJ327692 UYF327692 VIB327692 VRX327692 WBT327692 WLP327692 WVL327692 D393228 IZ393228 SV393228 ACR393228 AMN393228 AWJ393228 BGF393228 BQB393228 BZX393228 CJT393228 CTP393228 DDL393228 DNH393228 DXD393228 EGZ393228 EQV393228 FAR393228 FKN393228 FUJ393228 GEF393228 GOB393228 GXX393228 HHT393228 HRP393228 IBL393228 ILH393228 IVD393228 JEZ393228 JOV393228 JYR393228 KIN393228 KSJ393228 LCF393228 LMB393228 LVX393228 MFT393228 MPP393228 MZL393228 NJH393228 NTD393228 OCZ393228 OMV393228 OWR393228 PGN393228 PQJ393228 QAF393228 QKB393228 QTX393228 RDT393228 RNP393228 RXL393228 SHH393228 SRD393228 TAZ393228 TKV393228 TUR393228 UEN393228 UOJ393228 UYF393228 VIB393228 VRX393228 WBT393228 WLP393228 WVL393228 D458764 IZ458764 SV458764 ACR458764 AMN458764 AWJ458764 BGF458764 BQB458764 BZX458764 CJT458764 CTP458764 DDL458764 DNH458764 DXD458764 EGZ458764 EQV458764 FAR458764 FKN458764 FUJ458764 GEF458764 GOB458764 GXX458764 HHT458764 HRP458764 IBL458764 ILH458764 IVD458764 JEZ458764 JOV458764 JYR458764 KIN458764 KSJ458764 LCF458764 LMB458764 LVX458764 MFT458764 MPP458764 MZL458764 NJH458764 NTD458764 OCZ458764 OMV458764 OWR458764 PGN458764 PQJ458764 QAF458764 QKB458764 QTX458764 RDT458764 RNP458764 RXL458764 SHH458764 SRD458764 TAZ458764 TKV458764 TUR458764 UEN458764 UOJ458764 UYF458764 VIB458764 VRX458764 WBT458764 WLP458764 WVL458764 D524300 IZ524300 SV524300 ACR524300 AMN524300 AWJ524300 BGF524300 BQB524300 BZX524300 CJT524300 CTP524300 DDL524300 DNH524300 DXD524300 EGZ524300 EQV524300 FAR524300 FKN524300 FUJ524300 GEF524300 GOB524300 GXX524300 HHT524300 HRP524300 IBL524300 ILH524300 IVD524300 JEZ524300 JOV524300 JYR524300 KIN524300 KSJ524300 LCF524300 LMB524300 LVX524300 MFT524300 MPP524300 MZL524300 NJH524300 NTD524300 OCZ524300 OMV524300 OWR524300 PGN524300 PQJ524300 QAF524300 QKB524300 QTX524300 RDT524300 RNP524300 RXL524300 SHH524300 SRD524300 TAZ524300 TKV524300 TUR524300 UEN524300 UOJ524300 UYF524300 VIB524300 VRX524300 WBT524300 WLP524300 WVL524300 D589836 IZ589836 SV589836 ACR589836 AMN589836 AWJ589836 BGF589836 BQB589836 BZX589836 CJT589836 CTP589836 DDL589836 DNH589836 DXD589836 EGZ589836 EQV589836 FAR589836 FKN589836 FUJ589836 GEF589836 GOB589836 GXX589836 HHT589836 HRP589836 IBL589836 ILH589836 IVD589836 JEZ589836 JOV589836 JYR589836 KIN589836 KSJ589836 LCF589836 LMB589836 LVX589836 MFT589836 MPP589836 MZL589836 NJH589836 NTD589836 OCZ589836 OMV589836 OWR589836 PGN589836 PQJ589836 QAF589836 QKB589836 QTX589836 RDT589836 RNP589836 RXL589836 SHH589836 SRD589836 TAZ589836 TKV589836 TUR589836 UEN589836 UOJ589836 UYF589836 VIB589836 VRX589836 WBT589836 WLP589836 WVL589836 D655372 IZ655372 SV655372 ACR655372 AMN655372 AWJ655372 BGF655372 BQB655372 BZX655372 CJT655372 CTP655372 DDL655372 DNH655372 DXD655372 EGZ655372 EQV655372 FAR655372 FKN655372 FUJ655372 GEF655372 GOB655372 GXX655372 HHT655372 HRP655372 IBL655372 ILH655372 IVD655372 JEZ655372 JOV655372 JYR655372 KIN655372 KSJ655372 LCF655372 LMB655372 LVX655372 MFT655372 MPP655372 MZL655372 NJH655372 NTD655372 OCZ655372 OMV655372 OWR655372 PGN655372 PQJ655372 QAF655372 QKB655372 QTX655372 RDT655372 RNP655372 RXL655372 SHH655372 SRD655372 TAZ655372 TKV655372 TUR655372 UEN655372 UOJ655372 UYF655372 VIB655372 VRX655372 WBT655372 WLP655372 WVL655372 D720908 IZ720908 SV720908 ACR720908 AMN720908 AWJ720908 BGF720908 BQB720908 BZX720908 CJT720908 CTP720908 DDL720908 DNH720908 DXD720908 EGZ720908 EQV720908 FAR720908 FKN720908 FUJ720908 GEF720908 GOB720908 GXX720908 HHT720908 HRP720908 IBL720908 ILH720908 IVD720908 JEZ720908 JOV720908 JYR720908 KIN720908 KSJ720908 LCF720908 LMB720908 LVX720908 MFT720908 MPP720908 MZL720908 NJH720908 NTD720908 OCZ720908 OMV720908 OWR720908 PGN720908 PQJ720908 QAF720908 QKB720908 QTX720908 RDT720908 RNP720908 RXL720908 SHH720908 SRD720908 TAZ720908 TKV720908 TUR720908 UEN720908 UOJ720908 UYF720908 VIB720908 VRX720908 WBT720908 WLP720908 WVL720908 D786444 IZ786444 SV786444 ACR786444 AMN786444 AWJ786444 BGF786444 BQB786444 BZX786444 CJT786444 CTP786444 DDL786444 DNH786444 DXD786444 EGZ786444 EQV786444 FAR786444 FKN786444 FUJ786444 GEF786444 GOB786444 GXX786444 HHT786444 HRP786444 IBL786444 ILH786444 IVD786444 JEZ786444 JOV786444 JYR786444 KIN786444 KSJ786444 LCF786444 LMB786444 LVX786444 MFT786444 MPP786444 MZL786444 NJH786444 NTD786444 OCZ786444 OMV786444 OWR786444 PGN786444 PQJ786444 QAF786444 QKB786444 QTX786444 RDT786444 RNP786444 RXL786444 SHH786444 SRD786444 TAZ786444 TKV786444 TUR786444 UEN786444 UOJ786444 UYF786444 VIB786444 VRX786444 WBT786444 WLP786444 WVL786444 D851980 IZ851980 SV851980 ACR851980 AMN851980 AWJ851980 BGF851980 BQB851980 BZX851980 CJT851980 CTP851980 DDL851980 DNH851980 DXD851980 EGZ851980 EQV851980 FAR851980 FKN851980 FUJ851980 GEF851980 GOB851980 GXX851980 HHT851980 HRP851980 IBL851980 ILH851980 IVD851980 JEZ851980 JOV851980 JYR851980 KIN851980 KSJ851980 LCF851980 LMB851980 LVX851980 MFT851980 MPP851980 MZL851980 NJH851980 NTD851980 OCZ851980 OMV851980 OWR851980 PGN851980 PQJ851980 QAF851980 QKB851980 QTX851980 RDT851980 RNP851980 RXL851980 SHH851980 SRD851980 TAZ851980 TKV851980 TUR851980 UEN851980 UOJ851980 UYF851980 VIB851980 VRX851980 WBT851980 WLP851980 WVL851980 D917516 IZ917516 SV917516 ACR917516 AMN917516 AWJ917516 BGF917516 BQB917516 BZX917516 CJT917516 CTP917516 DDL917516 DNH917516 DXD917516 EGZ917516 EQV917516 FAR917516 FKN917516 FUJ917516 GEF917516 GOB917516 GXX917516 HHT917516 HRP917516 IBL917516 ILH917516 IVD917516 JEZ917516 JOV917516 JYR917516 KIN917516 KSJ917516 LCF917516 LMB917516 LVX917516 MFT917516 MPP917516 MZL917516 NJH917516 NTD917516 OCZ917516 OMV917516 OWR917516 PGN917516 PQJ917516 QAF917516 QKB917516 QTX917516 RDT917516 RNP917516 RXL917516 SHH917516 SRD917516 TAZ917516 TKV917516 TUR917516 UEN917516 UOJ917516 UYF917516 VIB917516 VRX917516 WBT917516 WLP917516 WVL917516 D983052 IZ983052 SV983052 ACR983052 AMN983052 AWJ983052 BGF983052 BQB983052 BZX983052 CJT983052 CTP983052 DDL983052 DNH983052 DXD983052 EGZ983052 EQV983052 FAR983052 FKN983052 FUJ983052 GEF983052 GOB983052 GXX983052 HHT983052 HRP983052 IBL983052 ILH983052 IVD983052 JEZ983052 JOV983052 JYR983052 KIN983052 KSJ983052 LCF983052 LMB983052 LVX983052 MFT983052 MPP983052 MZL983052 NJH983052 NTD983052 OCZ983052 OMV983052 OWR983052 PGN983052 PQJ983052 QAF983052 QKB983052 QTX983052 RDT983052 RNP983052 RXL983052 SHH983052 SRD983052 TAZ983052 TKV983052 TUR983052 UEN983052 UOJ983052 UYF983052 VIB983052 VRX983052 WBT983052 WLP983052 WVL983052"/>
    <dataValidation allowBlank="1" showInputMessage="1" showErrorMessage="1" promptTitle="OHJE" prompt="Voit halutessasi antaa lisätietoja hanketoimintojen kustannuksiin liittyen." sqref="A57:F60 IW57:JB60 SS57:SX60 ACO57:ACT60 AMK57:AMP60 AWG57:AWL60 BGC57:BGH60 BPY57:BQD60 BZU57:BZZ60 CJQ57:CJV60 CTM57:CTR60 DDI57:DDN60 DNE57:DNJ60 DXA57:DXF60 EGW57:EHB60 EQS57:EQX60 FAO57:FAT60 FKK57:FKP60 FUG57:FUL60 GEC57:GEH60 GNY57:GOD60 GXU57:GXZ60 HHQ57:HHV60 HRM57:HRR60 IBI57:IBN60 ILE57:ILJ60 IVA57:IVF60 JEW57:JFB60 JOS57:JOX60 JYO57:JYT60 KIK57:KIP60 KSG57:KSL60 LCC57:LCH60 LLY57:LMD60 LVU57:LVZ60 MFQ57:MFV60 MPM57:MPR60 MZI57:MZN60 NJE57:NJJ60 NTA57:NTF60 OCW57:ODB60 OMS57:OMX60 OWO57:OWT60 PGK57:PGP60 PQG57:PQL60 QAC57:QAH60 QJY57:QKD60 QTU57:QTZ60 RDQ57:RDV60 RNM57:RNR60 RXI57:RXN60 SHE57:SHJ60 SRA57:SRF60 TAW57:TBB60 TKS57:TKX60 TUO57:TUT60 UEK57:UEP60 UOG57:UOL60 UYC57:UYH60 VHY57:VID60 VRU57:VRZ60 WBQ57:WBV60 WLM57:WLR60 WVI57:WVN60 A65593:F65596 IW65593:JB65596 SS65593:SX65596 ACO65593:ACT65596 AMK65593:AMP65596 AWG65593:AWL65596 BGC65593:BGH65596 BPY65593:BQD65596 BZU65593:BZZ65596 CJQ65593:CJV65596 CTM65593:CTR65596 DDI65593:DDN65596 DNE65593:DNJ65596 DXA65593:DXF65596 EGW65593:EHB65596 EQS65593:EQX65596 FAO65593:FAT65596 FKK65593:FKP65596 FUG65593:FUL65596 GEC65593:GEH65596 GNY65593:GOD65596 GXU65593:GXZ65596 HHQ65593:HHV65596 HRM65593:HRR65596 IBI65593:IBN65596 ILE65593:ILJ65596 IVA65593:IVF65596 JEW65593:JFB65596 JOS65593:JOX65596 JYO65593:JYT65596 KIK65593:KIP65596 KSG65593:KSL65596 LCC65593:LCH65596 LLY65593:LMD65596 LVU65593:LVZ65596 MFQ65593:MFV65596 MPM65593:MPR65596 MZI65593:MZN65596 NJE65593:NJJ65596 NTA65593:NTF65596 OCW65593:ODB65596 OMS65593:OMX65596 OWO65593:OWT65596 PGK65593:PGP65596 PQG65593:PQL65596 QAC65593:QAH65596 QJY65593:QKD65596 QTU65593:QTZ65596 RDQ65593:RDV65596 RNM65593:RNR65596 RXI65593:RXN65596 SHE65593:SHJ65596 SRA65593:SRF65596 TAW65593:TBB65596 TKS65593:TKX65596 TUO65593:TUT65596 UEK65593:UEP65596 UOG65593:UOL65596 UYC65593:UYH65596 VHY65593:VID65596 VRU65593:VRZ65596 WBQ65593:WBV65596 WLM65593:WLR65596 WVI65593:WVN65596 A131129:F131132 IW131129:JB131132 SS131129:SX131132 ACO131129:ACT131132 AMK131129:AMP131132 AWG131129:AWL131132 BGC131129:BGH131132 BPY131129:BQD131132 BZU131129:BZZ131132 CJQ131129:CJV131132 CTM131129:CTR131132 DDI131129:DDN131132 DNE131129:DNJ131132 DXA131129:DXF131132 EGW131129:EHB131132 EQS131129:EQX131132 FAO131129:FAT131132 FKK131129:FKP131132 FUG131129:FUL131132 GEC131129:GEH131132 GNY131129:GOD131132 GXU131129:GXZ131132 HHQ131129:HHV131132 HRM131129:HRR131132 IBI131129:IBN131132 ILE131129:ILJ131132 IVA131129:IVF131132 JEW131129:JFB131132 JOS131129:JOX131132 JYO131129:JYT131132 KIK131129:KIP131132 KSG131129:KSL131132 LCC131129:LCH131132 LLY131129:LMD131132 LVU131129:LVZ131132 MFQ131129:MFV131132 MPM131129:MPR131132 MZI131129:MZN131132 NJE131129:NJJ131132 NTA131129:NTF131132 OCW131129:ODB131132 OMS131129:OMX131132 OWO131129:OWT131132 PGK131129:PGP131132 PQG131129:PQL131132 QAC131129:QAH131132 QJY131129:QKD131132 QTU131129:QTZ131132 RDQ131129:RDV131132 RNM131129:RNR131132 RXI131129:RXN131132 SHE131129:SHJ131132 SRA131129:SRF131132 TAW131129:TBB131132 TKS131129:TKX131132 TUO131129:TUT131132 UEK131129:UEP131132 UOG131129:UOL131132 UYC131129:UYH131132 VHY131129:VID131132 VRU131129:VRZ131132 WBQ131129:WBV131132 WLM131129:WLR131132 WVI131129:WVN131132 A196665:F196668 IW196665:JB196668 SS196665:SX196668 ACO196665:ACT196668 AMK196665:AMP196668 AWG196665:AWL196668 BGC196665:BGH196668 BPY196665:BQD196668 BZU196665:BZZ196668 CJQ196665:CJV196668 CTM196665:CTR196668 DDI196665:DDN196668 DNE196665:DNJ196668 DXA196665:DXF196668 EGW196665:EHB196668 EQS196665:EQX196668 FAO196665:FAT196668 FKK196665:FKP196668 FUG196665:FUL196668 GEC196665:GEH196668 GNY196665:GOD196668 GXU196665:GXZ196668 HHQ196665:HHV196668 HRM196665:HRR196668 IBI196665:IBN196668 ILE196665:ILJ196668 IVA196665:IVF196668 JEW196665:JFB196668 JOS196665:JOX196668 JYO196665:JYT196668 KIK196665:KIP196668 KSG196665:KSL196668 LCC196665:LCH196668 LLY196665:LMD196668 LVU196665:LVZ196668 MFQ196665:MFV196668 MPM196665:MPR196668 MZI196665:MZN196668 NJE196665:NJJ196668 NTA196665:NTF196668 OCW196665:ODB196668 OMS196665:OMX196668 OWO196665:OWT196668 PGK196665:PGP196668 PQG196665:PQL196668 QAC196665:QAH196668 QJY196665:QKD196668 QTU196665:QTZ196668 RDQ196665:RDV196668 RNM196665:RNR196668 RXI196665:RXN196668 SHE196665:SHJ196668 SRA196665:SRF196668 TAW196665:TBB196668 TKS196665:TKX196668 TUO196665:TUT196668 UEK196665:UEP196668 UOG196665:UOL196668 UYC196665:UYH196668 VHY196665:VID196668 VRU196665:VRZ196668 WBQ196665:WBV196668 WLM196665:WLR196668 WVI196665:WVN196668 A262201:F262204 IW262201:JB262204 SS262201:SX262204 ACO262201:ACT262204 AMK262201:AMP262204 AWG262201:AWL262204 BGC262201:BGH262204 BPY262201:BQD262204 BZU262201:BZZ262204 CJQ262201:CJV262204 CTM262201:CTR262204 DDI262201:DDN262204 DNE262201:DNJ262204 DXA262201:DXF262204 EGW262201:EHB262204 EQS262201:EQX262204 FAO262201:FAT262204 FKK262201:FKP262204 FUG262201:FUL262204 GEC262201:GEH262204 GNY262201:GOD262204 GXU262201:GXZ262204 HHQ262201:HHV262204 HRM262201:HRR262204 IBI262201:IBN262204 ILE262201:ILJ262204 IVA262201:IVF262204 JEW262201:JFB262204 JOS262201:JOX262204 JYO262201:JYT262204 KIK262201:KIP262204 KSG262201:KSL262204 LCC262201:LCH262204 LLY262201:LMD262204 LVU262201:LVZ262204 MFQ262201:MFV262204 MPM262201:MPR262204 MZI262201:MZN262204 NJE262201:NJJ262204 NTA262201:NTF262204 OCW262201:ODB262204 OMS262201:OMX262204 OWO262201:OWT262204 PGK262201:PGP262204 PQG262201:PQL262204 QAC262201:QAH262204 QJY262201:QKD262204 QTU262201:QTZ262204 RDQ262201:RDV262204 RNM262201:RNR262204 RXI262201:RXN262204 SHE262201:SHJ262204 SRA262201:SRF262204 TAW262201:TBB262204 TKS262201:TKX262204 TUO262201:TUT262204 UEK262201:UEP262204 UOG262201:UOL262204 UYC262201:UYH262204 VHY262201:VID262204 VRU262201:VRZ262204 WBQ262201:WBV262204 WLM262201:WLR262204 WVI262201:WVN262204 A327737:F327740 IW327737:JB327740 SS327737:SX327740 ACO327737:ACT327740 AMK327737:AMP327740 AWG327737:AWL327740 BGC327737:BGH327740 BPY327737:BQD327740 BZU327737:BZZ327740 CJQ327737:CJV327740 CTM327737:CTR327740 DDI327737:DDN327740 DNE327737:DNJ327740 DXA327737:DXF327740 EGW327737:EHB327740 EQS327737:EQX327740 FAO327737:FAT327740 FKK327737:FKP327740 FUG327737:FUL327740 GEC327737:GEH327740 GNY327737:GOD327740 GXU327737:GXZ327740 HHQ327737:HHV327740 HRM327737:HRR327740 IBI327737:IBN327740 ILE327737:ILJ327740 IVA327737:IVF327740 JEW327737:JFB327740 JOS327737:JOX327740 JYO327737:JYT327740 KIK327737:KIP327740 KSG327737:KSL327740 LCC327737:LCH327740 LLY327737:LMD327740 LVU327737:LVZ327740 MFQ327737:MFV327740 MPM327737:MPR327740 MZI327737:MZN327740 NJE327737:NJJ327740 NTA327737:NTF327740 OCW327737:ODB327740 OMS327737:OMX327740 OWO327737:OWT327740 PGK327737:PGP327740 PQG327737:PQL327740 QAC327737:QAH327740 QJY327737:QKD327740 QTU327737:QTZ327740 RDQ327737:RDV327740 RNM327737:RNR327740 RXI327737:RXN327740 SHE327737:SHJ327740 SRA327737:SRF327740 TAW327737:TBB327740 TKS327737:TKX327740 TUO327737:TUT327740 UEK327737:UEP327740 UOG327737:UOL327740 UYC327737:UYH327740 VHY327737:VID327740 VRU327737:VRZ327740 WBQ327737:WBV327740 WLM327737:WLR327740 WVI327737:WVN327740 A393273:F393276 IW393273:JB393276 SS393273:SX393276 ACO393273:ACT393276 AMK393273:AMP393276 AWG393273:AWL393276 BGC393273:BGH393276 BPY393273:BQD393276 BZU393273:BZZ393276 CJQ393273:CJV393276 CTM393273:CTR393276 DDI393273:DDN393276 DNE393273:DNJ393276 DXA393273:DXF393276 EGW393273:EHB393276 EQS393273:EQX393276 FAO393273:FAT393276 FKK393273:FKP393276 FUG393273:FUL393276 GEC393273:GEH393276 GNY393273:GOD393276 GXU393273:GXZ393276 HHQ393273:HHV393276 HRM393273:HRR393276 IBI393273:IBN393276 ILE393273:ILJ393276 IVA393273:IVF393276 JEW393273:JFB393276 JOS393273:JOX393276 JYO393273:JYT393276 KIK393273:KIP393276 KSG393273:KSL393276 LCC393273:LCH393276 LLY393273:LMD393276 LVU393273:LVZ393276 MFQ393273:MFV393276 MPM393273:MPR393276 MZI393273:MZN393276 NJE393273:NJJ393276 NTA393273:NTF393276 OCW393273:ODB393276 OMS393273:OMX393276 OWO393273:OWT393276 PGK393273:PGP393276 PQG393273:PQL393276 QAC393273:QAH393276 QJY393273:QKD393276 QTU393273:QTZ393276 RDQ393273:RDV393276 RNM393273:RNR393276 RXI393273:RXN393276 SHE393273:SHJ393276 SRA393273:SRF393276 TAW393273:TBB393276 TKS393273:TKX393276 TUO393273:TUT393276 UEK393273:UEP393276 UOG393273:UOL393276 UYC393273:UYH393276 VHY393273:VID393276 VRU393273:VRZ393276 WBQ393273:WBV393276 WLM393273:WLR393276 WVI393273:WVN393276 A458809:F458812 IW458809:JB458812 SS458809:SX458812 ACO458809:ACT458812 AMK458809:AMP458812 AWG458809:AWL458812 BGC458809:BGH458812 BPY458809:BQD458812 BZU458809:BZZ458812 CJQ458809:CJV458812 CTM458809:CTR458812 DDI458809:DDN458812 DNE458809:DNJ458812 DXA458809:DXF458812 EGW458809:EHB458812 EQS458809:EQX458812 FAO458809:FAT458812 FKK458809:FKP458812 FUG458809:FUL458812 GEC458809:GEH458812 GNY458809:GOD458812 GXU458809:GXZ458812 HHQ458809:HHV458812 HRM458809:HRR458812 IBI458809:IBN458812 ILE458809:ILJ458812 IVA458809:IVF458812 JEW458809:JFB458812 JOS458809:JOX458812 JYO458809:JYT458812 KIK458809:KIP458812 KSG458809:KSL458812 LCC458809:LCH458812 LLY458809:LMD458812 LVU458809:LVZ458812 MFQ458809:MFV458812 MPM458809:MPR458812 MZI458809:MZN458812 NJE458809:NJJ458812 NTA458809:NTF458812 OCW458809:ODB458812 OMS458809:OMX458812 OWO458809:OWT458812 PGK458809:PGP458812 PQG458809:PQL458812 QAC458809:QAH458812 QJY458809:QKD458812 QTU458809:QTZ458812 RDQ458809:RDV458812 RNM458809:RNR458812 RXI458809:RXN458812 SHE458809:SHJ458812 SRA458809:SRF458812 TAW458809:TBB458812 TKS458809:TKX458812 TUO458809:TUT458812 UEK458809:UEP458812 UOG458809:UOL458812 UYC458809:UYH458812 VHY458809:VID458812 VRU458809:VRZ458812 WBQ458809:WBV458812 WLM458809:WLR458812 WVI458809:WVN458812 A524345:F524348 IW524345:JB524348 SS524345:SX524348 ACO524345:ACT524348 AMK524345:AMP524348 AWG524345:AWL524348 BGC524345:BGH524348 BPY524345:BQD524348 BZU524345:BZZ524348 CJQ524345:CJV524348 CTM524345:CTR524348 DDI524345:DDN524348 DNE524345:DNJ524348 DXA524345:DXF524348 EGW524345:EHB524348 EQS524345:EQX524348 FAO524345:FAT524348 FKK524345:FKP524348 FUG524345:FUL524348 GEC524345:GEH524348 GNY524345:GOD524348 GXU524345:GXZ524348 HHQ524345:HHV524348 HRM524345:HRR524348 IBI524345:IBN524348 ILE524345:ILJ524348 IVA524345:IVF524348 JEW524345:JFB524348 JOS524345:JOX524348 JYO524345:JYT524348 KIK524345:KIP524348 KSG524345:KSL524348 LCC524345:LCH524348 LLY524345:LMD524348 LVU524345:LVZ524348 MFQ524345:MFV524348 MPM524345:MPR524348 MZI524345:MZN524348 NJE524345:NJJ524348 NTA524345:NTF524348 OCW524345:ODB524348 OMS524345:OMX524348 OWO524345:OWT524348 PGK524345:PGP524348 PQG524345:PQL524348 QAC524345:QAH524348 QJY524345:QKD524348 QTU524345:QTZ524348 RDQ524345:RDV524348 RNM524345:RNR524348 RXI524345:RXN524348 SHE524345:SHJ524348 SRA524345:SRF524348 TAW524345:TBB524348 TKS524345:TKX524348 TUO524345:TUT524348 UEK524345:UEP524348 UOG524345:UOL524348 UYC524345:UYH524348 VHY524345:VID524348 VRU524345:VRZ524348 WBQ524345:WBV524348 WLM524345:WLR524348 WVI524345:WVN524348 A589881:F589884 IW589881:JB589884 SS589881:SX589884 ACO589881:ACT589884 AMK589881:AMP589884 AWG589881:AWL589884 BGC589881:BGH589884 BPY589881:BQD589884 BZU589881:BZZ589884 CJQ589881:CJV589884 CTM589881:CTR589884 DDI589881:DDN589884 DNE589881:DNJ589884 DXA589881:DXF589884 EGW589881:EHB589884 EQS589881:EQX589884 FAO589881:FAT589884 FKK589881:FKP589884 FUG589881:FUL589884 GEC589881:GEH589884 GNY589881:GOD589884 GXU589881:GXZ589884 HHQ589881:HHV589884 HRM589881:HRR589884 IBI589881:IBN589884 ILE589881:ILJ589884 IVA589881:IVF589884 JEW589881:JFB589884 JOS589881:JOX589884 JYO589881:JYT589884 KIK589881:KIP589884 KSG589881:KSL589884 LCC589881:LCH589884 LLY589881:LMD589884 LVU589881:LVZ589884 MFQ589881:MFV589884 MPM589881:MPR589884 MZI589881:MZN589884 NJE589881:NJJ589884 NTA589881:NTF589884 OCW589881:ODB589884 OMS589881:OMX589884 OWO589881:OWT589884 PGK589881:PGP589884 PQG589881:PQL589884 QAC589881:QAH589884 QJY589881:QKD589884 QTU589881:QTZ589884 RDQ589881:RDV589884 RNM589881:RNR589884 RXI589881:RXN589884 SHE589881:SHJ589884 SRA589881:SRF589884 TAW589881:TBB589884 TKS589881:TKX589884 TUO589881:TUT589884 UEK589881:UEP589884 UOG589881:UOL589884 UYC589881:UYH589884 VHY589881:VID589884 VRU589881:VRZ589884 WBQ589881:WBV589884 WLM589881:WLR589884 WVI589881:WVN589884 A655417:F655420 IW655417:JB655420 SS655417:SX655420 ACO655417:ACT655420 AMK655417:AMP655420 AWG655417:AWL655420 BGC655417:BGH655420 BPY655417:BQD655420 BZU655417:BZZ655420 CJQ655417:CJV655420 CTM655417:CTR655420 DDI655417:DDN655420 DNE655417:DNJ655420 DXA655417:DXF655420 EGW655417:EHB655420 EQS655417:EQX655420 FAO655417:FAT655420 FKK655417:FKP655420 FUG655417:FUL655420 GEC655417:GEH655420 GNY655417:GOD655420 GXU655417:GXZ655420 HHQ655417:HHV655420 HRM655417:HRR655420 IBI655417:IBN655420 ILE655417:ILJ655420 IVA655417:IVF655420 JEW655417:JFB655420 JOS655417:JOX655420 JYO655417:JYT655420 KIK655417:KIP655420 KSG655417:KSL655420 LCC655417:LCH655420 LLY655417:LMD655420 LVU655417:LVZ655420 MFQ655417:MFV655420 MPM655417:MPR655420 MZI655417:MZN655420 NJE655417:NJJ655420 NTA655417:NTF655420 OCW655417:ODB655420 OMS655417:OMX655420 OWO655417:OWT655420 PGK655417:PGP655420 PQG655417:PQL655420 QAC655417:QAH655420 QJY655417:QKD655420 QTU655417:QTZ655420 RDQ655417:RDV655420 RNM655417:RNR655420 RXI655417:RXN655420 SHE655417:SHJ655420 SRA655417:SRF655420 TAW655417:TBB655420 TKS655417:TKX655420 TUO655417:TUT655420 UEK655417:UEP655420 UOG655417:UOL655420 UYC655417:UYH655420 VHY655417:VID655420 VRU655417:VRZ655420 WBQ655417:WBV655420 WLM655417:WLR655420 WVI655417:WVN655420 A720953:F720956 IW720953:JB720956 SS720953:SX720956 ACO720953:ACT720956 AMK720953:AMP720956 AWG720953:AWL720956 BGC720953:BGH720956 BPY720953:BQD720956 BZU720953:BZZ720956 CJQ720953:CJV720956 CTM720953:CTR720956 DDI720953:DDN720956 DNE720953:DNJ720956 DXA720953:DXF720956 EGW720953:EHB720956 EQS720953:EQX720956 FAO720953:FAT720956 FKK720953:FKP720956 FUG720953:FUL720956 GEC720953:GEH720956 GNY720953:GOD720956 GXU720953:GXZ720956 HHQ720953:HHV720956 HRM720953:HRR720956 IBI720953:IBN720956 ILE720953:ILJ720956 IVA720953:IVF720956 JEW720953:JFB720956 JOS720953:JOX720956 JYO720953:JYT720956 KIK720953:KIP720956 KSG720953:KSL720956 LCC720953:LCH720956 LLY720953:LMD720956 LVU720953:LVZ720956 MFQ720953:MFV720956 MPM720953:MPR720956 MZI720953:MZN720956 NJE720953:NJJ720956 NTA720953:NTF720956 OCW720953:ODB720956 OMS720953:OMX720956 OWO720953:OWT720956 PGK720953:PGP720956 PQG720953:PQL720956 QAC720953:QAH720956 QJY720953:QKD720956 QTU720953:QTZ720956 RDQ720953:RDV720956 RNM720953:RNR720956 RXI720953:RXN720956 SHE720953:SHJ720956 SRA720953:SRF720956 TAW720953:TBB720956 TKS720953:TKX720956 TUO720953:TUT720956 UEK720953:UEP720956 UOG720953:UOL720956 UYC720953:UYH720956 VHY720953:VID720956 VRU720953:VRZ720956 WBQ720953:WBV720956 WLM720953:WLR720956 WVI720953:WVN720956 A786489:F786492 IW786489:JB786492 SS786489:SX786492 ACO786489:ACT786492 AMK786489:AMP786492 AWG786489:AWL786492 BGC786489:BGH786492 BPY786489:BQD786492 BZU786489:BZZ786492 CJQ786489:CJV786492 CTM786489:CTR786492 DDI786489:DDN786492 DNE786489:DNJ786492 DXA786489:DXF786492 EGW786489:EHB786492 EQS786489:EQX786492 FAO786489:FAT786492 FKK786489:FKP786492 FUG786489:FUL786492 GEC786489:GEH786492 GNY786489:GOD786492 GXU786489:GXZ786492 HHQ786489:HHV786492 HRM786489:HRR786492 IBI786489:IBN786492 ILE786489:ILJ786492 IVA786489:IVF786492 JEW786489:JFB786492 JOS786489:JOX786492 JYO786489:JYT786492 KIK786489:KIP786492 KSG786489:KSL786492 LCC786489:LCH786492 LLY786489:LMD786492 LVU786489:LVZ786492 MFQ786489:MFV786492 MPM786489:MPR786492 MZI786489:MZN786492 NJE786489:NJJ786492 NTA786489:NTF786492 OCW786489:ODB786492 OMS786489:OMX786492 OWO786489:OWT786492 PGK786489:PGP786492 PQG786489:PQL786492 QAC786489:QAH786492 QJY786489:QKD786492 QTU786489:QTZ786492 RDQ786489:RDV786492 RNM786489:RNR786492 RXI786489:RXN786492 SHE786489:SHJ786492 SRA786489:SRF786492 TAW786489:TBB786492 TKS786489:TKX786492 TUO786489:TUT786492 UEK786489:UEP786492 UOG786489:UOL786492 UYC786489:UYH786492 VHY786489:VID786492 VRU786489:VRZ786492 WBQ786489:WBV786492 WLM786489:WLR786492 WVI786489:WVN786492 A852025:F852028 IW852025:JB852028 SS852025:SX852028 ACO852025:ACT852028 AMK852025:AMP852028 AWG852025:AWL852028 BGC852025:BGH852028 BPY852025:BQD852028 BZU852025:BZZ852028 CJQ852025:CJV852028 CTM852025:CTR852028 DDI852025:DDN852028 DNE852025:DNJ852028 DXA852025:DXF852028 EGW852025:EHB852028 EQS852025:EQX852028 FAO852025:FAT852028 FKK852025:FKP852028 FUG852025:FUL852028 GEC852025:GEH852028 GNY852025:GOD852028 GXU852025:GXZ852028 HHQ852025:HHV852028 HRM852025:HRR852028 IBI852025:IBN852028 ILE852025:ILJ852028 IVA852025:IVF852028 JEW852025:JFB852028 JOS852025:JOX852028 JYO852025:JYT852028 KIK852025:KIP852028 KSG852025:KSL852028 LCC852025:LCH852028 LLY852025:LMD852028 LVU852025:LVZ852028 MFQ852025:MFV852028 MPM852025:MPR852028 MZI852025:MZN852028 NJE852025:NJJ852028 NTA852025:NTF852028 OCW852025:ODB852028 OMS852025:OMX852028 OWO852025:OWT852028 PGK852025:PGP852028 PQG852025:PQL852028 QAC852025:QAH852028 QJY852025:QKD852028 QTU852025:QTZ852028 RDQ852025:RDV852028 RNM852025:RNR852028 RXI852025:RXN852028 SHE852025:SHJ852028 SRA852025:SRF852028 TAW852025:TBB852028 TKS852025:TKX852028 TUO852025:TUT852028 UEK852025:UEP852028 UOG852025:UOL852028 UYC852025:UYH852028 VHY852025:VID852028 VRU852025:VRZ852028 WBQ852025:WBV852028 WLM852025:WLR852028 WVI852025:WVN852028 A917561:F917564 IW917561:JB917564 SS917561:SX917564 ACO917561:ACT917564 AMK917561:AMP917564 AWG917561:AWL917564 BGC917561:BGH917564 BPY917561:BQD917564 BZU917561:BZZ917564 CJQ917561:CJV917564 CTM917561:CTR917564 DDI917561:DDN917564 DNE917561:DNJ917564 DXA917561:DXF917564 EGW917561:EHB917564 EQS917561:EQX917564 FAO917561:FAT917564 FKK917561:FKP917564 FUG917561:FUL917564 GEC917561:GEH917564 GNY917561:GOD917564 GXU917561:GXZ917564 HHQ917561:HHV917564 HRM917561:HRR917564 IBI917561:IBN917564 ILE917561:ILJ917564 IVA917561:IVF917564 JEW917561:JFB917564 JOS917561:JOX917564 JYO917561:JYT917564 KIK917561:KIP917564 KSG917561:KSL917564 LCC917561:LCH917564 LLY917561:LMD917564 LVU917561:LVZ917564 MFQ917561:MFV917564 MPM917561:MPR917564 MZI917561:MZN917564 NJE917561:NJJ917564 NTA917561:NTF917564 OCW917561:ODB917564 OMS917561:OMX917564 OWO917561:OWT917564 PGK917561:PGP917564 PQG917561:PQL917564 QAC917561:QAH917564 QJY917561:QKD917564 QTU917561:QTZ917564 RDQ917561:RDV917564 RNM917561:RNR917564 RXI917561:RXN917564 SHE917561:SHJ917564 SRA917561:SRF917564 TAW917561:TBB917564 TKS917561:TKX917564 TUO917561:TUT917564 UEK917561:UEP917564 UOG917561:UOL917564 UYC917561:UYH917564 VHY917561:VID917564 VRU917561:VRZ917564 WBQ917561:WBV917564 WLM917561:WLR917564 WVI917561:WVN917564 A983097:F983100 IW983097:JB983100 SS983097:SX983100 ACO983097:ACT983100 AMK983097:AMP983100 AWG983097:AWL983100 BGC983097:BGH983100 BPY983097:BQD983100 BZU983097:BZZ983100 CJQ983097:CJV983100 CTM983097:CTR983100 DDI983097:DDN983100 DNE983097:DNJ983100 DXA983097:DXF983100 EGW983097:EHB983100 EQS983097:EQX983100 FAO983097:FAT983100 FKK983097:FKP983100 FUG983097:FUL983100 GEC983097:GEH983100 GNY983097:GOD983100 GXU983097:GXZ983100 HHQ983097:HHV983100 HRM983097:HRR983100 IBI983097:IBN983100 ILE983097:ILJ983100 IVA983097:IVF983100 JEW983097:JFB983100 JOS983097:JOX983100 JYO983097:JYT983100 KIK983097:KIP983100 KSG983097:KSL983100 LCC983097:LCH983100 LLY983097:LMD983100 LVU983097:LVZ983100 MFQ983097:MFV983100 MPM983097:MPR983100 MZI983097:MZN983100 NJE983097:NJJ983100 NTA983097:NTF983100 OCW983097:ODB983100 OMS983097:OMX983100 OWO983097:OWT983100 PGK983097:PGP983100 PQG983097:PQL983100 QAC983097:QAH983100 QJY983097:QKD983100 QTU983097:QTZ983100 RDQ983097:RDV983100 RNM983097:RNR983100 RXI983097:RXN983100 SHE983097:SHJ983100 SRA983097:SRF983100 TAW983097:TBB983100 TKS983097:TKX983100 TUO983097:TUT983100 UEK983097:UEP983100 UOG983097:UOL983100 UYC983097:UYH983100 VHY983097:VID983100 VRU983097:VRZ983100 WBQ983097:WBV983100 WLM983097:WLR983100 WVI983097:WVN983100"/>
    <dataValidation type="list" allowBlank="1" showInputMessage="1" showErrorMessage="1" promptTitle="OHJE" prompt="Valitse alasvetovalikosta kustannusta määrittävä kustannuslaji. " sqref="A12 IW12 SS12 ACO12 AMK12 AWG12 BGC12 BPY12 BZU12 CJQ12 CTM12 DDI12 DNE12 DXA12 EGW12 EQS12 FAO12 FKK12 FUG12 GEC12 GNY12 GXU12 HHQ12 HRM12 IBI12 ILE12 IVA12 JEW12 JOS12 JYO12 KIK12 KSG12 LCC12 LLY12 LVU12 MFQ12 MPM12 MZI12 NJE12 NTA12 OCW12 OMS12 OWO12 PGK12 PQG12 QAC12 QJY12 QTU12 RDQ12 RNM12 RXI12 SHE12 SRA12 TAW12 TKS12 TUO12 UEK12 UOG12 UYC12 VHY12 VRU12 WBQ12 WLM12 WVI12 A65548 IW65548 SS65548 ACO65548 AMK65548 AWG65548 BGC65548 BPY65548 BZU65548 CJQ65548 CTM65548 DDI65548 DNE65548 DXA65548 EGW65548 EQS65548 FAO65548 FKK65548 FUG65548 GEC65548 GNY65548 GXU65548 HHQ65548 HRM65548 IBI65548 ILE65548 IVA65548 JEW65548 JOS65548 JYO65548 KIK65548 KSG65548 LCC65548 LLY65548 LVU65548 MFQ65548 MPM65548 MZI65548 NJE65548 NTA65548 OCW65548 OMS65548 OWO65548 PGK65548 PQG65548 QAC65548 QJY65548 QTU65548 RDQ65548 RNM65548 RXI65548 SHE65548 SRA65548 TAW65548 TKS65548 TUO65548 UEK65548 UOG65548 UYC65548 VHY65548 VRU65548 WBQ65548 WLM65548 WVI65548 A131084 IW131084 SS131084 ACO131084 AMK131084 AWG131084 BGC131084 BPY131084 BZU131084 CJQ131084 CTM131084 DDI131084 DNE131084 DXA131084 EGW131084 EQS131084 FAO131084 FKK131084 FUG131084 GEC131084 GNY131084 GXU131084 HHQ131084 HRM131084 IBI131084 ILE131084 IVA131084 JEW131084 JOS131084 JYO131084 KIK131084 KSG131084 LCC131084 LLY131084 LVU131084 MFQ131084 MPM131084 MZI131084 NJE131084 NTA131084 OCW131084 OMS131084 OWO131084 PGK131084 PQG131084 QAC131084 QJY131084 QTU131084 RDQ131084 RNM131084 RXI131084 SHE131084 SRA131084 TAW131084 TKS131084 TUO131084 UEK131084 UOG131084 UYC131084 VHY131084 VRU131084 WBQ131084 WLM131084 WVI131084 A196620 IW196620 SS196620 ACO196620 AMK196620 AWG196620 BGC196620 BPY196620 BZU196620 CJQ196620 CTM196620 DDI196620 DNE196620 DXA196620 EGW196620 EQS196620 FAO196620 FKK196620 FUG196620 GEC196620 GNY196620 GXU196620 HHQ196620 HRM196620 IBI196620 ILE196620 IVA196620 JEW196620 JOS196620 JYO196620 KIK196620 KSG196620 LCC196620 LLY196620 LVU196620 MFQ196620 MPM196620 MZI196620 NJE196620 NTA196620 OCW196620 OMS196620 OWO196620 PGK196620 PQG196620 QAC196620 QJY196620 QTU196620 RDQ196620 RNM196620 RXI196620 SHE196620 SRA196620 TAW196620 TKS196620 TUO196620 UEK196620 UOG196620 UYC196620 VHY196620 VRU196620 WBQ196620 WLM196620 WVI196620 A262156 IW262156 SS262156 ACO262156 AMK262156 AWG262156 BGC262156 BPY262156 BZU262156 CJQ262156 CTM262156 DDI262156 DNE262156 DXA262156 EGW262156 EQS262156 FAO262156 FKK262156 FUG262156 GEC262156 GNY262156 GXU262156 HHQ262156 HRM262156 IBI262156 ILE262156 IVA262156 JEW262156 JOS262156 JYO262156 KIK262156 KSG262156 LCC262156 LLY262156 LVU262156 MFQ262156 MPM262156 MZI262156 NJE262156 NTA262156 OCW262156 OMS262156 OWO262156 PGK262156 PQG262156 QAC262156 QJY262156 QTU262156 RDQ262156 RNM262156 RXI262156 SHE262156 SRA262156 TAW262156 TKS262156 TUO262156 UEK262156 UOG262156 UYC262156 VHY262156 VRU262156 WBQ262156 WLM262156 WVI262156 A327692 IW327692 SS327692 ACO327692 AMK327692 AWG327692 BGC327692 BPY327692 BZU327692 CJQ327692 CTM327692 DDI327692 DNE327692 DXA327692 EGW327692 EQS327692 FAO327692 FKK327692 FUG327692 GEC327692 GNY327692 GXU327692 HHQ327692 HRM327692 IBI327692 ILE327692 IVA327692 JEW327692 JOS327692 JYO327692 KIK327692 KSG327692 LCC327692 LLY327692 LVU327692 MFQ327692 MPM327692 MZI327692 NJE327692 NTA327692 OCW327692 OMS327692 OWO327692 PGK327692 PQG327692 QAC327692 QJY327692 QTU327692 RDQ327692 RNM327692 RXI327692 SHE327692 SRA327692 TAW327692 TKS327692 TUO327692 UEK327692 UOG327692 UYC327692 VHY327692 VRU327692 WBQ327692 WLM327692 WVI327692 A393228 IW393228 SS393228 ACO393228 AMK393228 AWG393228 BGC393228 BPY393228 BZU393228 CJQ393228 CTM393228 DDI393228 DNE393228 DXA393228 EGW393228 EQS393228 FAO393228 FKK393228 FUG393228 GEC393228 GNY393228 GXU393228 HHQ393228 HRM393228 IBI393228 ILE393228 IVA393228 JEW393228 JOS393228 JYO393228 KIK393228 KSG393228 LCC393228 LLY393228 LVU393228 MFQ393228 MPM393228 MZI393228 NJE393228 NTA393228 OCW393228 OMS393228 OWO393228 PGK393228 PQG393228 QAC393228 QJY393228 QTU393228 RDQ393228 RNM393228 RXI393228 SHE393228 SRA393228 TAW393228 TKS393228 TUO393228 UEK393228 UOG393228 UYC393228 VHY393228 VRU393228 WBQ393228 WLM393228 WVI393228 A458764 IW458764 SS458764 ACO458764 AMK458764 AWG458764 BGC458764 BPY458764 BZU458764 CJQ458764 CTM458764 DDI458764 DNE458764 DXA458764 EGW458764 EQS458764 FAO458764 FKK458764 FUG458764 GEC458764 GNY458764 GXU458764 HHQ458764 HRM458764 IBI458764 ILE458764 IVA458764 JEW458764 JOS458764 JYO458764 KIK458764 KSG458764 LCC458764 LLY458764 LVU458764 MFQ458764 MPM458764 MZI458764 NJE458764 NTA458764 OCW458764 OMS458764 OWO458764 PGK458764 PQG458764 QAC458764 QJY458764 QTU458764 RDQ458764 RNM458764 RXI458764 SHE458764 SRA458764 TAW458764 TKS458764 TUO458764 UEK458764 UOG458764 UYC458764 VHY458764 VRU458764 WBQ458764 WLM458764 WVI458764 A524300 IW524300 SS524300 ACO524300 AMK524300 AWG524300 BGC524300 BPY524300 BZU524300 CJQ524300 CTM524300 DDI524300 DNE524300 DXA524300 EGW524300 EQS524300 FAO524300 FKK524300 FUG524300 GEC524300 GNY524300 GXU524300 HHQ524300 HRM524300 IBI524300 ILE524300 IVA524300 JEW524300 JOS524300 JYO524300 KIK524300 KSG524300 LCC524300 LLY524300 LVU524300 MFQ524300 MPM524300 MZI524300 NJE524300 NTA524300 OCW524300 OMS524300 OWO524300 PGK524300 PQG524300 QAC524300 QJY524300 QTU524300 RDQ524300 RNM524300 RXI524300 SHE524300 SRA524300 TAW524300 TKS524300 TUO524300 UEK524300 UOG524300 UYC524300 VHY524300 VRU524300 WBQ524300 WLM524300 WVI524300 A589836 IW589836 SS589836 ACO589836 AMK589836 AWG589836 BGC589836 BPY589836 BZU589836 CJQ589836 CTM589836 DDI589836 DNE589836 DXA589836 EGW589836 EQS589836 FAO589836 FKK589836 FUG589836 GEC589836 GNY589836 GXU589836 HHQ589836 HRM589836 IBI589836 ILE589836 IVA589836 JEW589836 JOS589836 JYO589836 KIK589836 KSG589836 LCC589836 LLY589836 LVU589836 MFQ589836 MPM589836 MZI589836 NJE589836 NTA589836 OCW589836 OMS589836 OWO589836 PGK589836 PQG589836 QAC589836 QJY589836 QTU589836 RDQ589836 RNM589836 RXI589836 SHE589836 SRA589836 TAW589836 TKS589836 TUO589836 UEK589836 UOG589836 UYC589836 VHY589836 VRU589836 WBQ589836 WLM589836 WVI589836 A655372 IW655372 SS655372 ACO655372 AMK655372 AWG655372 BGC655372 BPY655372 BZU655372 CJQ655372 CTM655372 DDI655372 DNE655372 DXA655372 EGW655372 EQS655372 FAO655372 FKK655372 FUG655372 GEC655372 GNY655372 GXU655372 HHQ655372 HRM655372 IBI655372 ILE655372 IVA655372 JEW655372 JOS655372 JYO655372 KIK655372 KSG655372 LCC655372 LLY655372 LVU655372 MFQ655372 MPM655372 MZI655372 NJE655372 NTA655372 OCW655372 OMS655372 OWO655372 PGK655372 PQG655372 QAC655372 QJY655372 QTU655372 RDQ655372 RNM655372 RXI655372 SHE655372 SRA655372 TAW655372 TKS655372 TUO655372 UEK655372 UOG655372 UYC655372 VHY655372 VRU655372 WBQ655372 WLM655372 WVI655372 A720908 IW720908 SS720908 ACO720908 AMK720908 AWG720908 BGC720908 BPY720908 BZU720908 CJQ720908 CTM720908 DDI720908 DNE720908 DXA720908 EGW720908 EQS720908 FAO720908 FKK720908 FUG720908 GEC720908 GNY720908 GXU720908 HHQ720908 HRM720908 IBI720908 ILE720908 IVA720908 JEW720908 JOS720908 JYO720908 KIK720908 KSG720908 LCC720908 LLY720908 LVU720908 MFQ720908 MPM720908 MZI720908 NJE720908 NTA720908 OCW720908 OMS720908 OWO720908 PGK720908 PQG720908 QAC720908 QJY720908 QTU720908 RDQ720908 RNM720908 RXI720908 SHE720908 SRA720908 TAW720908 TKS720908 TUO720908 UEK720908 UOG720908 UYC720908 VHY720908 VRU720908 WBQ720908 WLM720908 WVI720908 A786444 IW786444 SS786444 ACO786444 AMK786444 AWG786444 BGC786444 BPY786444 BZU786444 CJQ786444 CTM786444 DDI786444 DNE786444 DXA786444 EGW786444 EQS786444 FAO786444 FKK786444 FUG786444 GEC786444 GNY786444 GXU786444 HHQ786444 HRM786444 IBI786444 ILE786444 IVA786444 JEW786444 JOS786444 JYO786444 KIK786444 KSG786444 LCC786444 LLY786444 LVU786444 MFQ786444 MPM786444 MZI786444 NJE786444 NTA786444 OCW786444 OMS786444 OWO786444 PGK786444 PQG786444 QAC786444 QJY786444 QTU786444 RDQ786444 RNM786444 RXI786444 SHE786444 SRA786444 TAW786444 TKS786444 TUO786444 UEK786444 UOG786444 UYC786444 VHY786444 VRU786444 WBQ786444 WLM786444 WVI786444 A851980 IW851980 SS851980 ACO851980 AMK851980 AWG851980 BGC851980 BPY851980 BZU851980 CJQ851980 CTM851980 DDI851980 DNE851980 DXA851980 EGW851980 EQS851980 FAO851980 FKK851980 FUG851980 GEC851980 GNY851980 GXU851980 HHQ851980 HRM851980 IBI851980 ILE851980 IVA851980 JEW851980 JOS851980 JYO851980 KIK851980 KSG851980 LCC851980 LLY851980 LVU851980 MFQ851980 MPM851980 MZI851980 NJE851980 NTA851980 OCW851980 OMS851980 OWO851980 PGK851980 PQG851980 QAC851980 QJY851980 QTU851980 RDQ851980 RNM851980 RXI851980 SHE851980 SRA851980 TAW851980 TKS851980 TUO851980 UEK851980 UOG851980 UYC851980 VHY851980 VRU851980 WBQ851980 WLM851980 WVI851980 A917516 IW917516 SS917516 ACO917516 AMK917516 AWG917516 BGC917516 BPY917516 BZU917516 CJQ917516 CTM917516 DDI917516 DNE917516 DXA917516 EGW917516 EQS917516 FAO917516 FKK917516 FUG917516 GEC917516 GNY917516 GXU917516 HHQ917516 HRM917516 IBI917516 ILE917516 IVA917516 JEW917516 JOS917516 JYO917516 KIK917516 KSG917516 LCC917516 LLY917516 LVU917516 MFQ917516 MPM917516 MZI917516 NJE917516 NTA917516 OCW917516 OMS917516 OWO917516 PGK917516 PQG917516 QAC917516 QJY917516 QTU917516 RDQ917516 RNM917516 RXI917516 SHE917516 SRA917516 TAW917516 TKS917516 TUO917516 UEK917516 UOG917516 UYC917516 VHY917516 VRU917516 WBQ917516 WLM917516 WVI917516 A983052 IW983052 SS983052 ACO983052 AMK983052 AWG983052 BGC983052 BPY983052 BZU983052 CJQ983052 CTM983052 DDI983052 DNE983052 DXA983052 EGW983052 EQS983052 FAO983052 FKK983052 FUG983052 GEC983052 GNY983052 GXU983052 HHQ983052 HRM983052 IBI983052 ILE983052 IVA983052 JEW983052 JOS983052 JYO983052 KIK983052 KSG983052 LCC983052 LLY983052 LVU983052 MFQ983052 MPM983052 MZI983052 NJE983052 NTA983052 OCW983052 OMS983052 OWO983052 PGK983052 PQG983052 QAC983052 QJY983052 QTU983052 RDQ983052 RNM983052 RXI983052 SHE983052 SRA983052 TAW983052 TKS983052 TUO983052 UEK983052 UOG983052 UYC983052 VHY983052 VRU983052 WBQ983052 WLM983052 WVI983052">
      <mc:AlternateContent xmlns:x12ac="http://schemas.microsoft.com/office/spreadsheetml/2011/1/ac" xmlns:mc="http://schemas.openxmlformats.org/markup-compatibility/2006">
        <mc:Choice Requires="x12ac">
          <x12ac:list>Käyttö- ja kiinteä omaisuus, Ostopalvelut,"Aineet, tarvikkeet ja muut kustannukset", Matkakustannukset (15% malli), Yksikkökustannus</x12ac:list>
        </mc:Choice>
        <mc:Fallback>
          <formula1>"Käyttö- ja kiinteä omaisuus, Ostopalvelut,Aineet, tarvikkeet ja muut kustannukset, Matkakustannukset (15% malli), Yksikkökustannus"</formula1>
        </mc:Fallback>
      </mc:AlternateContent>
    </dataValidation>
    <dataValidation allowBlank="1" showInputMessage="1" showErrorMessage="1" promptTitle="OHJE" prompt="Määritä käyttö- ja kiinteä omaisuus-kustannuslajille todellinen käyttöaste. Muille kustannuslajeille merkitse käyttöasteeksi 100." sqref="B12 IX12 ST12 ACP12 AML12 AWH12 BGD12 BPZ12 BZV12 CJR12 CTN12 DDJ12 DNF12 DXB12 EGX12 EQT12 FAP12 FKL12 FUH12 GED12 GNZ12 GXV12 HHR12 HRN12 IBJ12 ILF12 IVB12 JEX12 JOT12 JYP12 KIL12 KSH12 LCD12 LLZ12 LVV12 MFR12 MPN12 MZJ12 NJF12 NTB12 OCX12 OMT12 OWP12 PGL12 PQH12 QAD12 QJZ12 QTV12 RDR12 RNN12 RXJ12 SHF12 SRB12 TAX12 TKT12 TUP12 UEL12 UOH12 UYD12 VHZ12 VRV12 WBR12 WLN12 WVJ12 B65548 IX65548 ST65548 ACP65548 AML65548 AWH65548 BGD65548 BPZ65548 BZV65548 CJR65548 CTN65548 DDJ65548 DNF65548 DXB65548 EGX65548 EQT65548 FAP65548 FKL65548 FUH65548 GED65548 GNZ65548 GXV65548 HHR65548 HRN65548 IBJ65548 ILF65548 IVB65548 JEX65548 JOT65548 JYP65548 KIL65548 KSH65548 LCD65548 LLZ65548 LVV65548 MFR65548 MPN65548 MZJ65548 NJF65548 NTB65548 OCX65548 OMT65548 OWP65548 PGL65548 PQH65548 QAD65548 QJZ65548 QTV65548 RDR65548 RNN65548 RXJ65548 SHF65548 SRB65548 TAX65548 TKT65548 TUP65548 UEL65548 UOH65548 UYD65548 VHZ65548 VRV65548 WBR65548 WLN65548 WVJ65548 B131084 IX131084 ST131084 ACP131084 AML131084 AWH131084 BGD131084 BPZ131084 BZV131084 CJR131084 CTN131084 DDJ131084 DNF131084 DXB131084 EGX131084 EQT131084 FAP131084 FKL131084 FUH131084 GED131084 GNZ131084 GXV131084 HHR131084 HRN131084 IBJ131084 ILF131084 IVB131084 JEX131084 JOT131084 JYP131084 KIL131084 KSH131084 LCD131084 LLZ131084 LVV131084 MFR131084 MPN131084 MZJ131084 NJF131084 NTB131084 OCX131084 OMT131084 OWP131084 PGL131084 PQH131084 QAD131084 QJZ131084 QTV131084 RDR131084 RNN131084 RXJ131084 SHF131084 SRB131084 TAX131084 TKT131084 TUP131084 UEL131084 UOH131084 UYD131084 VHZ131084 VRV131084 WBR131084 WLN131084 WVJ131084 B196620 IX196620 ST196620 ACP196620 AML196620 AWH196620 BGD196620 BPZ196620 BZV196620 CJR196620 CTN196620 DDJ196620 DNF196620 DXB196620 EGX196620 EQT196620 FAP196620 FKL196620 FUH196620 GED196620 GNZ196620 GXV196620 HHR196620 HRN196620 IBJ196620 ILF196620 IVB196620 JEX196620 JOT196620 JYP196620 KIL196620 KSH196620 LCD196620 LLZ196620 LVV196620 MFR196620 MPN196620 MZJ196620 NJF196620 NTB196620 OCX196620 OMT196620 OWP196620 PGL196620 PQH196620 QAD196620 QJZ196620 QTV196620 RDR196620 RNN196620 RXJ196620 SHF196620 SRB196620 TAX196620 TKT196620 TUP196620 UEL196620 UOH196620 UYD196620 VHZ196620 VRV196620 WBR196620 WLN196620 WVJ196620 B262156 IX262156 ST262156 ACP262156 AML262156 AWH262156 BGD262156 BPZ262156 BZV262156 CJR262156 CTN262156 DDJ262156 DNF262156 DXB262156 EGX262156 EQT262156 FAP262156 FKL262156 FUH262156 GED262156 GNZ262156 GXV262156 HHR262156 HRN262156 IBJ262156 ILF262156 IVB262156 JEX262156 JOT262156 JYP262156 KIL262156 KSH262156 LCD262156 LLZ262156 LVV262156 MFR262156 MPN262156 MZJ262156 NJF262156 NTB262156 OCX262156 OMT262156 OWP262156 PGL262156 PQH262156 QAD262156 QJZ262156 QTV262156 RDR262156 RNN262156 RXJ262156 SHF262156 SRB262156 TAX262156 TKT262156 TUP262156 UEL262156 UOH262156 UYD262156 VHZ262156 VRV262156 WBR262156 WLN262156 WVJ262156 B327692 IX327692 ST327692 ACP327692 AML327692 AWH327692 BGD327692 BPZ327692 BZV327692 CJR327692 CTN327692 DDJ327692 DNF327692 DXB327692 EGX327692 EQT327692 FAP327692 FKL327692 FUH327692 GED327692 GNZ327692 GXV327692 HHR327692 HRN327692 IBJ327692 ILF327692 IVB327692 JEX327692 JOT327692 JYP327692 KIL327692 KSH327692 LCD327692 LLZ327692 LVV327692 MFR327692 MPN327692 MZJ327692 NJF327692 NTB327692 OCX327692 OMT327692 OWP327692 PGL327692 PQH327692 QAD327692 QJZ327692 QTV327692 RDR327692 RNN327692 RXJ327692 SHF327692 SRB327692 TAX327692 TKT327692 TUP327692 UEL327692 UOH327692 UYD327692 VHZ327692 VRV327692 WBR327692 WLN327692 WVJ327692 B393228 IX393228 ST393228 ACP393228 AML393228 AWH393228 BGD393228 BPZ393228 BZV393228 CJR393228 CTN393228 DDJ393228 DNF393228 DXB393228 EGX393228 EQT393228 FAP393228 FKL393228 FUH393228 GED393228 GNZ393228 GXV393228 HHR393228 HRN393228 IBJ393228 ILF393228 IVB393228 JEX393228 JOT393228 JYP393228 KIL393228 KSH393228 LCD393228 LLZ393228 LVV393228 MFR393228 MPN393228 MZJ393228 NJF393228 NTB393228 OCX393228 OMT393228 OWP393228 PGL393228 PQH393228 QAD393228 QJZ393228 QTV393228 RDR393228 RNN393228 RXJ393228 SHF393228 SRB393228 TAX393228 TKT393228 TUP393228 UEL393228 UOH393228 UYD393228 VHZ393228 VRV393228 WBR393228 WLN393228 WVJ393228 B458764 IX458764 ST458764 ACP458764 AML458764 AWH458764 BGD458764 BPZ458764 BZV458764 CJR458764 CTN458764 DDJ458764 DNF458764 DXB458764 EGX458764 EQT458764 FAP458764 FKL458764 FUH458764 GED458764 GNZ458764 GXV458764 HHR458764 HRN458764 IBJ458764 ILF458764 IVB458764 JEX458764 JOT458764 JYP458764 KIL458764 KSH458764 LCD458764 LLZ458764 LVV458764 MFR458764 MPN458764 MZJ458764 NJF458764 NTB458764 OCX458764 OMT458764 OWP458764 PGL458764 PQH458764 QAD458764 QJZ458764 QTV458764 RDR458764 RNN458764 RXJ458764 SHF458764 SRB458764 TAX458764 TKT458764 TUP458764 UEL458764 UOH458764 UYD458764 VHZ458764 VRV458764 WBR458764 WLN458764 WVJ458764 B524300 IX524300 ST524300 ACP524300 AML524300 AWH524300 BGD524300 BPZ524300 BZV524300 CJR524300 CTN524300 DDJ524300 DNF524300 DXB524300 EGX524300 EQT524300 FAP524300 FKL524300 FUH524300 GED524300 GNZ524300 GXV524300 HHR524300 HRN524300 IBJ524300 ILF524300 IVB524300 JEX524300 JOT524300 JYP524300 KIL524300 KSH524300 LCD524300 LLZ524300 LVV524300 MFR524300 MPN524300 MZJ524300 NJF524300 NTB524300 OCX524300 OMT524300 OWP524300 PGL524300 PQH524300 QAD524300 QJZ524300 QTV524300 RDR524300 RNN524300 RXJ524300 SHF524300 SRB524300 TAX524300 TKT524300 TUP524300 UEL524300 UOH524300 UYD524300 VHZ524300 VRV524300 WBR524300 WLN524300 WVJ524300 B589836 IX589836 ST589836 ACP589836 AML589836 AWH589836 BGD589836 BPZ589836 BZV589836 CJR589836 CTN589836 DDJ589836 DNF589836 DXB589836 EGX589836 EQT589836 FAP589836 FKL589836 FUH589836 GED589836 GNZ589836 GXV589836 HHR589836 HRN589836 IBJ589836 ILF589836 IVB589836 JEX589836 JOT589836 JYP589836 KIL589836 KSH589836 LCD589836 LLZ589836 LVV589836 MFR589836 MPN589836 MZJ589836 NJF589836 NTB589836 OCX589836 OMT589836 OWP589836 PGL589836 PQH589836 QAD589836 QJZ589836 QTV589836 RDR589836 RNN589836 RXJ589836 SHF589836 SRB589836 TAX589836 TKT589836 TUP589836 UEL589836 UOH589836 UYD589836 VHZ589836 VRV589836 WBR589836 WLN589836 WVJ589836 B655372 IX655372 ST655372 ACP655372 AML655372 AWH655372 BGD655372 BPZ655372 BZV655372 CJR655372 CTN655372 DDJ655372 DNF655372 DXB655372 EGX655372 EQT655372 FAP655372 FKL655372 FUH655372 GED655372 GNZ655372 GXV655372 HHR655372 HRN655372 IBJ655372 ILF655372 IVB655372 JEX655372 JOT655372 JYP655372 KIL655372 KSH655372 LCD655372 LLZ655372 LVV655372 MFR655372 MPN655372 MZJ655372 NJF655372 NTB655372 OCX655372 OMT655372 OWP655372 PGL655372 PQH655372 QAD655372 QJZ655372 QTV655372 RDR655372 RNN655372 RXJ655372 SHF655372 SRB655372 TAX655372 TKT655372 TUP655372 UEL655372 UOH655372 UYD655372 VHZ655372 VRV655372 WBR655372 WLN655372 WVJ655372 B720908 IX720908 ST720908 ACP720908 AML720908 AWH720908 BGD720908 BPZ720908 BZV720908 CJR720908 CTN720908 DDJ720908 DNF720908 DXB720908 EGX720908 EQT720908 FAP720908 FKL720908 FUH720908 GED720908 GNZ720908 GXV720908 HHR720908 HRN720908 IBJ720908 ILF720908 IVB720908 JEX720908 JOT720908 JYP720908 KIL720908 KSH720908 LCD720908 LLZ720908 LVV720908 MFR720908 MPN720908 MZJ720908 NJF720908 NTB720908 OCX720908 OMT720908 OWP720908 PGL720908 PQH720908 QAD720908 QJZ720908 QTV720908 RDR720908 RNN720908 RXJ720908 SHF720908 SRB720908 TAX720908 TKT720908 TUP720908 UEL720908 UOH720908 UYD720908 VHZ720908 VRV720908 WBR720908 WLN720908 WVJ720908 B786444 IX786444 ST786444 ACP786444 AML786444 AWH786444 BGD786444 BPZ786444 BZV786444 CJR786444 CTN786444 DDJ786444 DNF786444 DXB786444 EGX786444 EQT786444 FAP786444 FKL786444 FUH786444 GED786444 GNZ786444 GXV786444 HHR786444 HRN786444 IBJ786444 ILF786444 IVB786444 JEX786444 JOT786444 JYP786444 KIL786444 KSH786444 LCD786444 LLZ786444 LVV786444 MFR786444 MPN786444 MZJ786444 NJF786444 NTB786444 OCX786444 OMT786444 OWP786444 PGL786444 PQH786444 QAD786444 QJZ786444 QTV786444 RDR786444 RNN786444 RXJ786444 SHF786444 SRB786444 TAX786444 TKT786444 TUP786444 UEL786444 UOH786444 UYD786444 VHZ786444 VRV786444 WBR786444 WLN786444 WVJ786444 B851980 IX851980 ST851980 ACP851980 AML851980 AWH851980 BGD851980 BPZ851980 BZV851980 CJR851980 CTN851980 DDJ851980 DNF851980 DXB851980 EGX851980 EQT851980 FAP851980 FKL851980 FUH851980 GED851980 GNZ851980 GXV851980 HHR851980 HRN851980 IBJ851980 ILF851980 IVB851980 JEX851980 JOT851980 JYP851980 KIL851980 KSH851980 LCD851980 LLZ851980 LVV851980 MFR851980 MPN851980 MZJ851980 NJF851980 NTB851980 OCX851980 OMT851980 OWP851980 PGL851980 PQH851980 QAD851980 QJZ851980 QTV851980 RDR851980 RNN851980 RXJ851980 SHF851980 SRB851980 TAX851980 TKT851980 TUP851980 UEL851980 UOH851980 UYD851980 VHZ851980 VRV851980 WBR851980 WLN851980 WVJ851980 B917516 IX917516 ST917516 ACP917516 AML917516 AWH917516 BGD917516 BPZ917516 BZV917516 CJR917516 CTN917516 DDJ917516 DNF917516 DXB917516 EGX917516 EQT917516 FAP917516 FKL917516 FUH917516 GED917516 GNZ917516 GXV917516 HHR917516 HRN917516 IBJ917516 ILF917516 IVB917516 JEX917516 JOT917516 JYP917516 KIL917516 KSH917516 LCD917516 LLZ917516 LVV917516 MFR917516 MPN917516 MZJ917516 NJF917516 NTB917516 OCX917516 OMT917516 OWP917516 PGL917516 PQH917516 QAD917516 QJZ917516 QTV917516 RDR917516 RNN917516 RXJ917516 SHF917516 SRB917516 TAX917516 TKT917516 TUP917516 UEL917516 UOH917516 UYD917516 VHZ917516 VRV917516 WBR917516 WLN917516 WVJ917516 B983052 IX983052 ST983052 ACP983052 AML983052 AWH983052 BGD983052 BPZ983052 BZV983052 CJR983052 CTN983052 DDJ983052 DNF983052 DXB983052 EGX983052 EQT983052 FAP983052 FKL983052 FUH983052 GED983052 GNZ983052 GXV983052 HHR983052 HRN983052 IBJ983052 ILF983052 IVB983052 JEX983052 JOT983052 JYP983052 KIL983052 KSH983052 LCD983052 LLZ983052 LVV983052 MFR983052 MPN983052 MZJ983052 NJF983052 NTB983052 OCX983052 OMT983052 OWP983052 PGL983052 PQH983052 QAD983052 QJZ983052 QTV983052 RDR983052 RNN983052 RXJ983052 SHF983052 SRB983052 TAX983052 TKT983052 TUP983052 UEL983052 UOH983052 UYD983052 VHZ983052 VRV983052 WBR983052 WLN983052 WVJ983052"/>
    <dataValidation allowBlank="1" showInputMessage="1" showErrorMessage="1" promptTitle="OHJE" prompt="Kirjaa kustannuksen selite." sqref="C12 IY12 SU12 ACQ12 AMM12 AWI12 BGE12 BQA12 BZW12 CJS12 CTO12 DDK12 DNG12 DXC12 EGY12 EQU12 FAQ12 FKM12 FUI12 GEE12 GOA12 GXW12 HHS12 HRO12 IBK12 ILG12 IVC12 JEY12 JOU12 JYQ12 KIM12 KSI12 LCE12 LMA12 LVW12 MFS12 MPO12 MZK12 NJG12 NTC12 OCY12 OMU12 OWQ12 PGM12 PQI12 QAE12 QKA12 QTW12 RDS12 RNO12 RXK12 SHG12 SRC12 TAY12 TKU12 TUQ12 UEM12 UOI12 UYE12 VIA12 VRW12 WBS12 WLO12 WVK12 C65548 IY65548 SU65548 ACQ65548 AMM65548 AWI65548 BGE65548 BQA65548 BZW65548 CJS65548 CTO65548 DDK65548 DNG65548 DXC65548 EGY65548 EQU65548 FAQ65548 FKM65548 FUI65548 GEE65548 GOA65548 GXW65548 HHS65548 HRO65548 IBK65548 ILG65548 IVC65548 JEY65548 JOU65548 JYQ65548 KIM65548 KSI65548 LCE65548 LMA65548 LVW65548 MFS65548 MPO65548 MZK65548 NJG65548 NTC65548 OCY65548 OMU65548 OWQ65548 PGM65548 PQI65548 QAE65548 QKA65548 QTW65548 RDS65548 RNO65548 RXK65548 SHG65548 SRC65548 TAY65548 TKU65548 TUQ65548 UEM65548 UOI65548 UYE65548 VIA65548 VRW65548 WBS65548 WLO65548 WVK65548 C131084 IY131084 SU131084 ACQ131084 AMM131084 AWI131084 BGE131084 BQA131084 BZW131084 CJS131084 CTO131084 DDK131084 DNG131084 DXC131084 EGY131084 EQU131084 FAQ131084 FKM131084 FUI131084 GEE131084 GOA131084 GXW131084 HHS131084 HRO131084 IBK131084 ILG131084 IVC131084 JEY131084 JOU131084 JYQ131084 KIM131084 KSI131084 LCE131084 LMA131084 LVW131084 MFS131084 MPO131084 MZK131084 NJG131084 NTC131084 OCY131084 OMU131084 OWQ131084 PGM131084 PQI131084 QAE131084 QKA131084 QTW131084 RDS131084 RNO131084 RXK131084 SHG131084 SRC131084 TAY131084 TKU131084 TUQ131084 UEM131084 UOI131084 UYE131084 VIA131084 VRW131084 WBS131084 WLO131084 WVK131084 C196620 IY196620 SU196620 ACQ196620 AMM196620 AWI196620 BGE196620 BQA196620 BZW196620 CJS196620 CTO196620 DDK196620 DNG196620 DXC196620 EGY196620 EQU196620 FAQ196620 FKM196620 FUI196620 GEE196620 GOA196620 GXW196620 HHS196620 HRO196620 IBK196620 ILG196620 IVC196620 JEY196620 JOU196620 JYQ196620 KIM196620 KSI196620 LCE196620 LMA196620 LVW196620 MFS196620 MPO196620 MZK196620 NJG196620 NTC196620 OCY196620 OMU196620 OWQ196620 PGM196620 PQI196620 QAE196620 QKA196620 QTW196620 RDS196620 RNO196620 RXK196620 SHG196620 SRC196620 TAY196620 TKU196620 TUQ196620 UEM196620 UOI196620 UYE196620 VIA196620 VRW196620 WBS196620 WLO196620 WVK196620 C262156 IY262156 SU262156 ACQ262156 AMM262156 AWI262156 BGE262156 BQA262156 BZW262156 CJS262156 CTO262156 DDK262156 DNG262156 DXC262156 EGY262156 EQU262156 FAQ262156 FKM262156 FUI262156 GEE262156 GOA262156 GXW262156 HHS262156 HRO262156 IBK262156 ILG262156 IVC262156 JEY262156 JOU262156 JYQ262156 KIM262156 KSI262156 LCE262156 LMA262156 LVW262156 MFS262156 MPO262156 MZK262156 NJG262156 NTC262156 OCY262156 OMU262156 OWQ262156 PGM262156 PQI262156 QAE262156 QKA262156 QTW262156 RDS262156 RNO262156 RXK262156 SHG262156 SRC262156 TAY262156 TKU262156 TUQ262156 UEM262156 UOI262156 UYE262156 VIA262156 VRW262156 WBS262156 WLO262156 WVK262156 C327692 IY327692 SU327692 ACQ327692 AMM327692 AWI327692 BGE327692 BQA327692 BZW327692 CJS327692 CTO327692 DDK327692 DNG327692 DXC327692 EGY327692 EQU327692 FAQ327692 FKM327692 FUI327692 GEE327692 GOA327692 GXW327692 HHS327692 HRO327692 IBK327692 ILG327692 IVC327692 JEY327692 JOU327692 JYQ327692 KIM327692 KSI327692 LCE327692 LMA327692 LVW327692 MFS327692 MPO327692 MZK327692 NJG327692 NTC327692 OCY327692 OMU327692 OWQ327692 PGM327692 PQI327692 QAE327692 QKA327692 QTW327692 RDS327692 RNO327692 RXK327692 SHG327692 SRC327692 TAY327692 TKU327692 TUQ327692 UEM327692 UOI327692 UYE327692 VIA327692 VRW327692 WBS327692 WLO327692 WVK327692 C393228 IY393228 SU393228 ACQ393228 AMM393228 AWI393228 BGE393228 BQA393228 BZW393228 CJS393228 CTO393228 DDK393228 DNG393228 DXC393228 EGY393228 EQU393228 FAQ393228 FKM393228 FUI393228 GEE393228 GOA393228 GXW393228 HHS393228 HRO393228 IBK393228 ILG393228 IVC393228 JEY393228 JOU393228 JYQ393228 KIM393228 KSI393228 LCE393228 LMA393228 LVW393228 MFS393228 MPO393228 MZK393228 NJG393228 NTC393228 OCY393228 OMU393228 OWQ393228 PGM393228 PQI393228 QAE393228 QKA393228 QTW393228 RDS393228 RNO393228 RXK393228 SHG393228 SRC393228 TAY393228 TKU393228 TUQ393228 UEM393228 UOI393228 UYE393228 VIA393228 VRW393228 WBS393228 WLO393228 WVK393228 C458764 IY458764 SU458764 ACQ458764 AMM458764 AWI458764 BGE458764 BQA458764 BZW458764 CJS458764 CTO458764 DDK458764 DNG458764 DXC458764 EGY458764 EQU458764 FAQ458764 FKM458764 FUI458764 GEE458764 GOA458764 GXW458764 HHS458764 HRO458764 IBK458764 ILG458764 IVC458764 JEY458764 JOU458764 JYQ458764 KIM458764 KSI458764 LCE458764 LMA458764 LVW458764 MFS458764 MPO458764 MZK458764 NJG458764 NTC458764 OCY458764 OMU458764 OWQ458764 PGM458764 PQI458764 QAE458764 QKA458764 QTW458764 RDS458764 RNO458764 RXK458764 SHG458764 SRC458764 TAY458764 TKU458764 TUQ458764 UEM458764 UOI458764 UYE458764 VIA458764 VRW458764 WBS458764 WLO458764 WVK458764 C524300 IY524300 SU524300 ACQ524300 AMM524300 AWI524300 BGE524300 BQA524300 BZW524300 CJS524300 CTO524300 DDK524300 DNG524300 DXC524300 EGY524300 EQU524300 FAQ524300 FKM524300 FUI524300 GEE524300 GOA524300 GXW524300 HHS524300 HRO524300 IBK524300 ILG524300 IVC524300 JEY524300 JOU524300 JYQ524300 KIM524300 KSI524300 LCE524300 LMA524300 LVW524300 MFS524300 MPO524300 MZK524300 NJG524300 NTC524300 OCY524300 OMU524300 OWQ524300 PGM524300 PQI524300 QAE524300 QKA524300 QTW524300 RDS524300 RNO524300 RXK524300 SHG524300 SRC524300 TAY524300 TKU524300 TUQ524300 UEM524300 UOI524300 UYE524300 VIA524300 VRW524300 WBS524300 WLO524300 WVK524300 C589836 IY589836 SU589836 ACQ589836 AMM589836 AWI589836 BGE589836 BQA589836 BZW589836 CJS589836 CTO589836 DDK589836 DNG589836 DXC589836 EGY589836 EQU589836 FAQ589836 FKM589836 FUI589836 GEE589836 GOA589836 GXW589836 HHS589836 HRO589836 IBK589836 ILG589836 IVC589836 JEY589836 JOU589836 JYQ589836 KIM589836 KSI589836 LCE589836 LMA589836 LVW589836 MFS589836 MPO589836 MZK589836 NJG589836 NTC589836 OCY589836 OMU589836 OWQ589836 PGM589836 PQI589836 QAE589836 QKA589836 QTW589836 RDS589836 RNO589836 RXK589836 SHG589836 SRC589836 TAY589836 TKU589836 TUQ589836 UEM589836 UOI589836 UYE589836 VIA589836 VRW589836 WBS589836 WLO589836 WVK589836 C655372 IY655372 SU655372 ACQ655372 AMM655372 AWI655372 BGE655372 BQA655372 BZW655372 CJS655372 CTO655372 DDK655372 DNG655372 DXC655372 EGY655372 EQU655372 FAQ655372 FKM655372 FUI655372 GEE655372 GOA655372 GXW655372 HHS655372 HRO655372 IBK655372 ILG655372 IVC655372 JEY655372 JOU655372 JYQ655372 KIM655372 KSI655372 LCE655372 LMA655372 LVW655372 MFS655372 MPO655372 MZK655372 NJG655372 NTC655372 OCY655372 OMU655372 OWQ655372 PGM655372 PQI655372 QAE655372 QKA655372 QTW655372 RDS655372 RNO655372 RXK655372 SHG655372 SRC655372 TAY655372 TKU655372 TUQ655372 UEM655372 UOI655372 UYE655372 VIA655372 VRW655372 WBS655372 WLO655372 WVK655372 C720908 IY720908 SU720908 ACQ720908 AMM720908 AWI720908 BGE720908 BQA720908 BZW720908 CJS720908 CTO720908 DDK720908 DNG720908 DXC720908 EGY720908 EQU720908 FAQ720908 FKM720908 FUI720908 GEE720908 GOA720908 GXW720908 HHS720908 HRO720908 IBK720908 ILG720908 IVC720908 JEY720908 JOU720908 JYQ720908 KIM720908 KSI720908 LCE720908 LMA720908 LVW720908 MFS720908 MPO720908 MZK720908 NJG720908 NTC720908 OCY720908 OMU720908 OWQ720908 PGM720908 PQI720908 QAE720908 QKA720908 QTW720908 RDS720908 RNO720908 RXK720908 SHG720908 SRC720908 TAY720908 TKU720908 TUQ720908 UEM720908 UOI720908 UYE720908 VIA720908 VRW720908 WBS720908 WLO720908 WVK720908 C786444 IY786444 SU786444 ACQ786444 AMM786444 AWI786444 BGE786444 BQA786444 BZW786444 CJS786444 CTO786444 DDK786444 DNG786444 DXC786444 EGY786444 EQU786444 FAQ786444 FKM786444 FUI786444 GEE786444 GOA786444 GXW786444 HHS786444 HRO786444 IBK786444 ILG786444 IVC786444 JEY786444 JOU786444 JYQ786444 KIM786444 KSI786444 LCE786444 LMA786444 LVW786444 MFS786444 MPO786444 MZK786444 NJG786444 NTC786444 OCY786444 OMU786444 OWQ786444 PGM786444 PQI786444 QAE786444 QKA786444 QTW786444 RDS786444 RNO786444 RXK786444 SHG786444 SRC786444 TAY786444 TKU786444 TUQ786444 UEM786444 UOI786444 UYE786444 VIA786444 VRW786444 WBS786444 WLO786444 WVK786444 C851980 IY851980 SU851980 ACQ851980 AMM851980 AWI851980 BGE851980 BQA851980 BZW851980 CJS851980 CTO851980 DDK851980 DNG851980 DXC851980 EGY851980 EQU851980 FAQ851980 FKM851980 FUI851980 GEE851980 GOA851980 GXW851980 HHS851980 HRO851980 IBK851980 ILG851980 IVC851980 JEY851980 JOU851980 JYQ851980 KIM851980 KSI851980 LCE851980 LMA851980 LVW851980 MFS851980 MPO851980 MZK851980 NJG851980 NTC851980 OCY851980 OMU851980 OWQ851980 PGM851980 PQI851980 QAE851980 QKA851980 QTW851980 RDS851980 RNO851980 RXK851980 SHG851980 SRC851980 TAY851980 TKU851980 TUQ851980 UEM851980 UOI851980 UYE851980 VIA851980 VRW851980 WBS851980 WLO851980 WVK851980 C917516 IY917516 SU917516 ACQ917516 AMM917516 AWI917516 BGE917516 BQA917516 BZW917516 CJS917516 CTO917516 DDK917516 DNG917516 DXC917516 EGY917516 EQU917516 FAQ917516 FKM917516 FUI917516 GEE917516 GOA917516 GXW917516 HHS917516 HRO917516 IBK917516 ILG917516 IVC917516 JEY917516 JOU917516 JYQ917516 KIM917516 KSI917516 LCE917516 LMA917516 LVW917516 MFS917516 MPO917516 MZK917516 NJG917516 NTC917516 OCY917516 OMU917516 OWQ917516 PGM917516 PQI917516 QAE917516 QKA917516 QTW917516 RDS917516 RNO917516 RXK917516 SHG917516 SRC917516 TAY917516 TKU917516 TUQ917516 UEM917516 UOI917516 UYE917516 VIA917516 VRW917516 WBS917516 WLO917516 WVK917516 C983052 IY983052 SU983052 ACQ983052 AMM983052 AWI983052 BGE983052 BQA983052 BZW983052 CJS983052 CTO983052 DDK983052 DNG983052 DXC983052 EGY983052 EQU983052 FAQ983052 FKM983052 FUI983052 GEE983052 GOA983052 GXW983052 HHS983052 HRO983052 IBK983052 ILG983052 IVC983052 JEY983052 JOU983052 JYQ983052 KIM983052 KSI983052 LCE983052 LMA983052 LVW983052 MFS983052 MPO983052 MZK983052 NJG983052 NTC983052 OCY983052 OMU983052 OWQ983052 PGM983052 PQI983052 QAE983052 QKA983052 QTW983052 RDS983052 RNO983052 RXK983052 SHG983052 SRC983052 TAY983052 TKU983052 TUQ983052 UEM983052 UOI983052 UYE983052 VIA983052 VRW983052 WBS983052 WLO983052 WVK983052"/>
    <dataValidation allowBlank="1" showInputMessage="1" showErrorMessage="1" promptTitle="OHJE" prompt="Kirjaa tähän aikaisemmissa maksatushakemuksissa hyväksytyt kustannukset kustannuslajitasolla." sqref="E12 JA12 SW12 ACS12 AMO12 AWK12 BGG12 BQC12 BZY12 CJU12 CTQ12 DDM12 DNI12 DXE12 EHA12 EQW12 FAS12 FKO12 FUK12 GEG12 GOC12 GXY12 HHU12 HRQ12 IBM12 ILI12 IVE12 JFA12 JOW12 JYS12 KIO12 KSK12 LCG12 LMC12 LVY12 MFU12 MPQ12 MZM12 NJI12 NTE12 ODA12 OMW12 OWS12 PGO12 PQK12 QAG12 QKC12 QTY12 RDU12 RNQ12 RXM12 SHI12 SRE12 TBA12 TKW12 TUS12 UEO12 UOK12 UYG12 VIC12 VRY12 WBU12 WLQ12 WVM12 E65548 JA65548 SW65548 ACS65548 AMO65548 AWK65548 BGG65548 BQC65548 BZY65548 CJU65548 CTQ65548 DDM65548 DNI65548 DXE65548 EHA65548 EQW65548 FAS65548 FKO65548 FUK65548 GEG65548 GOC65548 GXY65548 HHU65548 HRQ65548 IBM65548 ILI65548 IVE65548 JFA65548 JOW65548 JYS65548 KIO65548 KSK65548 LCG65548 LMC65548 LVY65548 MFU65548 MPQ65548 MZM65548 NJI65548 NTE65548 ODA65548 OMW65548 OWS65548 PGO65548 PQK65548 QAG65548 QKC65548 QTY65548 RDU65548 RNQ65548 RXM65548 SHI65548 SRE65548 TBA65548 TKW65548 TUS65548 UEO65548 UOK65548 UYG65548 VIC65548 VRY65548 WBU65548 WLQ65548 WVM65548 E131084 JA131084 SW131084 ACS131084 AMO131084 AWK131084 BGG131084 BQC131084 BZY131084 CJU131084 CTQ131084 DDM131084 DNI131084 DXE131084 EHA131084 EQW131084 FAS131084 FKO131084 FUK131084 GEG131084 GOC131084 GXY131084 HHU131084 HRQ131084 IBM131084 ILI131084 IVE131084 JFA131084 JOW131084 JYS131084 KIO131084 KSK131084 LCG131084 LMC131084 LVY131084 MFU131084 MPQ131084 MZM131084 NJI131084 NTE131084 ODA131084 OMW131084 OWS131084 PGO131084 PQK131084 QAG131084 QKC131084 QTY131084 RDU131084 RNQ131084 RXM131084 SHI131084 SRE131084 TBA131084 TKW131084 TUS131084 UEO131084 UOK131084 UYG131084 VIC131084 VRY131084 WBU131084 WLQ131084 WVM131084 E196620 JA196620 SW196620 ACS196620 AMO196620 AWK196620 BGG196620 BQC196620 BZY196620 CJU196620 CTQ196620 DDM196620 DNI196620 DXE196620 EHA196620 EQW196620 FAS196620 FKO196620 FUK196620 GEG196620 GOC196620 GXY196620 HHU196620 HRQ196620 IBM196620 ILI196620 IVE196620 JFA196620 JOW196620 JYS196620 KIO196620 KSK196620 LCG196620 LMC196620 LVY196620 MFU196620 MPQ196620 MZM196620 NJI196620 NTE196620 ODA196620 OMW196620 OWS196620 PGO196620 PQK196620 QAG196620 QKC196620 QTY196620 RDU196620 RNQ196620 RXM196620 SHI196620 SRE196620 TBA196620 TKW196620 TUS196620 UEO196620 UOK196620 UYG196620 VIC196620 VRY196620 WBU196620 WLQ196620 WVM196620 E262156 JA262156 SW262156 ACS262156 AMO262156 AWK262156 BGG262156 BQC262156 BZY262156 CJU262156 CTQ262156 DDM262156 DNI262156 DXE262156 EHA262156 EQW262156 FAS262156 FKO262156 FUK262156 GEG262156 GOC262156 GXY262156 HHU262156 HRQ262156 IBM262156 ILI262156 IVE262156 JFA262156 JOW262156 JYS262156 KIO262156 KSK262156 LCG262156 LMC262156 LVY262156 MFU262156 MPQ262156 MZM262156 NJI262156 NTE262156 ODA262156 OMW262156 OWS262156 PGO262156 PQK262156 QAG262156 QKC262156 QTY262156 RDU262156 RNQ262156 RXM262156 SHI262156 SRE262156 TBA262156 TKW262156 TUS262156 UEO262156 UOK262156 UYG262156 VIC262156 VRY262156 WBU262156 WLQ262156 WVM262156 E327692 JA327692 SW327692 ACS327692 AMO327692 AWK327692 BGG327692 BQC327692 BZY327692 CJU327692 CTQ327692 DDM327692 DNI327692 DXE327692 EHA327692 EQW327692 FAS327692 FKO327692 FUK327692 GEG327692 GOC327692 GXY327692 HHU327692 HRQ327692 IBM327692 ILI327692 IVE327692 JFA327692 JOW327692 JYS327692 KIO327692 KSK327692 LCG327692 LMC327692 LVY327692 MFU327692 MPQ327692 MZM327692 NJI327692 NTE327692 ODA327692 OMW327692 OWS327692 PGO327692 PQK327692 QAG327692 QKC327692 QTY327692 RDU327692 RNQ327692 RXM327692 SHI327692 SRE327692 TBA327692 TKW327692 TUS327692 UEO327692 UOK327692 UYG327692 VIC327692 VRY327692 WBU327692 WLQ327692 WVM327692 E393228 JA393228 SW393228 ACS393228 AMO393228 AWK393228 BGG393228 BQC393228 BZY393228 CJU393228 CTQ393228 DDM393228 DNI393228 DXE393228 EHA393228 EQW393228 FAS393228 FKO393228 FUK393228 GEG393228 GOC393228 GXY393228 HHU393228 HRQ393228 IBM393228 ILI393228 IVE393228 JFA393228 JOW393228 JYS393228 KIO393228 KSK393228 LCG393228 LMC393228 LVY393228 MFU393228 MPQ393228 MZM393228 NJI393228 NTE393228 ODA393228 OMW393228 OWS393228 PGO393228 PQK393228 QAG393228 QKC393228 QTY393228 RDU393228 RNQ393228 RXM393228 SHI393228 SRE393228 TBA393228 TKW393228 TUS393228 UEO393228 UOK393228 UYG393228 VIC393228 VRY393228 WBU393228 WLQ393228 WVM393228 E458764 JA458764 SW458764 ACS458764 AMO458764 AWK458764 BGG458764 BQC458764 BZY458764 CJU458764 CTQ458764 DDM458764 DNI458764 DXE458764 EHA458764 EQW458764 FAS458764 FKO458764 FUK458764 GEG458764 GOC458764 GXY458764 HHU458764 HRQ458764 IBM458764 ILI458764 IVE458764 JFA458764 JOW458764 JYS458764 KIO458764 KSK458764 LCG458764 LMC458764 LVY458764 MFU458764 MPQ458764 MZM458764 NJI458764 NTE458764 ODA458764 OMW458764 OWS458764 PGO458764 PQK458764 QAG458764 QKC458764 QTY458764 RDU458764 RNQ458764 RXM458764 SHI458764 SRE458764 TBA458764 TKW458764 TUS458764 UEO458764 UOK458764 UYG458764 VIC458764 VRY458764 WBU458764 WLQ458764 WVM458764 E524300 JA524300 SW524300 ACS524300 AMO524300 AWK524300 BGG524300 BQC524300 BZY524300 CJU524300 CTQ524300 DDM524300 DNI524300 DXE524300 EHA524300 EQW524300 FAS524300 FKO524300 FUK524300 GEG524300 GOC524300 GXY524300 HHU524300 HRQ524300 IBM524300 ILI524300 IVE524300 JFA524300 JOW524300 JYS524300 KIO524300 KSK524300 LCG524300 LMC524300 LVY524300 MFU524300 MPQ524300 MZM524300 NJI524300 NTE524300 ODA524300 OMW524300 OWS524300 PGO524300 PQK524300 QAG524300 QKC524300 QTY524300 RDU524300 RNQ524300 RXM524300 SHI524300 SRE524300 TBA524300 TKW524300 TUS524300 UEO524300 UOK524300 UYG524300 VIC524300 VRY524300 WBU524300 WLQ524300 WVM524300 E589836 JA589836 SW589836 ACS589836 AMO589836 AWK589836 BGG589836 BQC589836 BZY589836 CJU589836 CTQ589836 DDM589836 DNI589836 DXE589836 EHA589836 EQW589836 FAS589836 FKO589836 FUK589836 GEG589836 GOC589836 GXY589836 HHU589836 HRQ589836 IBM589836 ILI589836 IVE589836 JFA589836 JOW589836 JYS589836 KIO589836 KSK589836 LCG589836 LMC589836 LVY589836 MFU589836 MPQ589836 MZM589836 NJI589836 NTE589836 ODA589836 OMW589836 OWS589836 PGO589836 PQK589836 QAG589836 QKC589836 QTY589836 RDU589836 RNQ589836 RXM589836 SHI589836 SRE589836 TBA589836 TKW589836 TUS589836 UEO589836 UOK589836 UYG589836 VIC589836 VRY589836 WBU589836 WLQ589836 WVM589836 E655372 JA655372 SW655372 ACS655372 AMO655372 AWK655372 BGG655372 BQC655372 BZY655372 CJU655372 CTQ655372 DDM655372 DNI655372 DXE655372 EHA655372 EQW655372 FAS655372 FKO655372 FUK655372 GEG655372 GOC655372 GXY655372 HHU655372 HRQ655372 IBM655372 ILI655372 IVE655372 JFA655372 JOW655372 JYS655372 KIO655372 KSK655372 LCG655372 LMC655372 LVY655372 MFU655372 MPQ655372 MZM655372 NJI655372 NTE655372 ODA655372 OMW655372 OWS655372 PGO655372 PQK655372 QAG655372 QKC655372 QTY655372 RDU655372 RNQ655372 RXM655372 SHI655372 SRE655372 TBA655372 TKW655372 TUS655372 UEO655372 UOK655372 UYG655372 VIC655372 VRY655372 WBU655372 WLQ655372 WVM655372 E720908 JA720908 SW720908 ACS720908 AMO720908 AWK720908 BGG720908 BQC720908 BZY720908 CJU720908 CTQ720908 DDM720908 DNI720908 DXE720908 EHA720908 EQW720908 FAS720908 FKO720908 FUK720908 GEG720908 GOC720908 GXY720908 HHU720908 HRQ720908 IBM720908 ILI720908 IVE720908 JFA720908 JOW720908 JYS720908 KIO720908 KSK720908 LCG720908 LMC720908 LVY720908 MFU720908 MPQ720908 MZM720908 NJI720908 NTE720908 ODA720908 OMW720908 OWS720908 PGO720908 PQK720908 QAG720908 QKC720908 QTY720908 RDU720908 RNQ720908 RXM720908 SHI720908 SRE720908 TBA720908 TKW720908 TUS720908 UEO720908 UOK720908 UYG720908 VIC720908 VRY720908 WBU720908 WLQ720908 WVM720908 E786444 JA786444 SW786444 ACS786444 AMO786444 AWK786444 BGG786444 BQC786444 BZY786444 CJU786444 CTQ786444 DDM786444 DNI786444 DXE786444 EHA786444 EQW786444 FAS786444 FKO786444 FUK786444 GEG786444 GOC786444 GXY786444 HHU786444 HRQ786444 IBM786444 ILI786444 IVE786444 JFA786444 JOW786444 JYS786444 KIO786444 KSK786444 LCG786444 LMC786444 LVY786444 MFU786444 MPQ786444 MZM786444 NJI786444 NTE786444 ODA786444 OMW786444 OWS786444 PGO786444 PQK786444 QAG786444 QKC786444 QTY786444 RDU786444 RNQ786444 RXM786444 SHI786444 SRE786444 TBA786444 TKW786444 TUS786444 UEO786444 UOK786444 UYG786444 VIC786444 VRY786444 WBU786444 WLQ786444 WVM786444 E851980 JA851980 SW851980 ACS851980 AMO851980 AWK851980 BGG851980 BQC851980 BZY851980 CJU851980 CTQ851980 DDM851980 DNI851980 DXE851980 EHA851980 EQW851980 FAS851980 FKO851980 FUK851980 GEG851980 GOC851980 GXY851980 HHU851980 HRQ851980 IBM851980 ILI851980 IVE851980 JFA851980 JOW851980 JYS851980 KIO851980 KSK851980 LCG851980 LMC851980 LVY851980 MFU851980 MPQ851980 MZM851980 NJI851980 NTE851980 ODA851980 OMW851980 OWS851980 PGO851980 PQK851980 QAG851980 QKC851980 QTY851980 RDU851980 RNQ851980 RXM851980 SHI851980 SRE851980 TBA851980 TKW851980 TUS851980 UEO851980 UOK851980 UYG851980 VIC851980 VRY851980 WBU851980 WLQ851980 WVM851980 E917516 JA917516 SW917516 ACS917516 AMO917516 AWK917516 BGG917516 BQC917516 BZY917516 CJU917516 CTQ917516 DDM917516 DNI917516 DXE917516 EHA917516 EQW917516 FAS917516 FKO917516 FUK917516 GEG917516 GOC917516 GXY917516 HHU917516 HRQ917516 IBM917516 ILI917516 IVE917516 JFA917516 JOW917516 JYS917516 KIO917516 KSK917516 LCG917516 LMC917516 LVY917516 MFU917516 MPQ917516 MZM917516 NJI917516 NTE917516 ODA917516 OMW917516 OWS917516 PGO917516 PQK917516 QAG917516 QKC917516 QTY917516 RDU917516 RNQ917516 RXM917516 SHI917516 SRE917516 TBA917516 TKW917516 TUS917516 UEO917516 UOK917516 UYG917516 VIC917516 VRY917516 WBU917516 WLQ917516 WVM917516 E983052 JA983052 SW983052 ACS983052 AMO983052 AWK983052 BGG983052 BQC983052 BZY983052 CJU983052 CTQ983052 DDM983052 DNI983052 DXE983052 EHA983052 EQW983052 FAS983052 FKO983052 FUK983052 GEG983052 GOC983052 GXY983052 HHU983052 HRQ983052 IBM983052 ILI983052 IVE983052 JFA983052 JOW983052 JYS983052 KIO983052 KSK983052 LCG983052 LMC983052 LVY983052 MFU983052 MPQ983052 MZM983052 NJI983052 NTE983052 ODA983052 OMW983052 OWS983052 PGO983052 PQK983052 QAG983052 QKC983052 QTY983052 RDU983052 RNQ983052 RXM983052 SHI983052 SRE983052 TBA983052 TKW983052 TUS983052 UEO983052 UOK983052 UYG983052 VIC983052 VRY983052 WBU983052 WLQ983052 WVM983052"/>
    <dataValidation allowBlank="1" showInputMessage="1" showErrorMessage="1" promptTitle="OHJE" prompt="Kirjoita tähän raportoitujen kustannusten kirjanpidon tositenumerot pääkirjasta. Yhteys raportoitujen kustannusten ja pääkirjan välillä tulee olla yksiselitteinen. Tarkentavia merkintöjä voit tehdä liitteenä toimitettavaan pääkirjanotteeseen." sqref="F12 JB12 SX12 ACT12 AMP12 AWL12 BGH12 BQD12 BZZ12 CJV12 CTR12 DDN12 DNJ12 DXF12 EHB12 EQX12 FAT12 FKP12 FUL12 GEH12 GOD12 GXZ12 HHV12 HRR12 IBN12 ILJ12 IVF12 JFB12 JOX12 JYT12 KIP12 KSL12 LCH12 LMD12 LVZ12 MFV12 MPR12 MZN12 NJJ12 NTF12 ODB12 OMX12 OWT12 PGP12 PQL12 QAH12 QKD12 QTZ12 RDV12 RNR12 RXN12 SHJ12 SRF12 TBB12 TKX12 TUT12 UEP12 UOL12 UYH12 VID12 VRZ12 WBV12 WLR12 WVN12 F65548 JB65548 SX65548 ACT65548 AMP65548 AWL65548 BGH65548 BQD65548 BZZ65548 CJV65548 CTR65548 DDN65548 DNJ65548 DXF65548 EHB65548 EQX65548 FAT65548 FKP65548 FUL65548 GEH65548 GOD65548 GXZ65548 HHV65548 HRR65548 IBN65548 ILJ65548 IVF65548 JFB65548 JOX65548 JYT65548 KIP65548 KSL65548 LCH65548 LMD65548 LVZ65548 MFV65548 MPR65548 MZN65548 NJJ65548 NTF65548 ODB65548 OMX65548 OWT65548 PGP65548 PQL65548 QAH65548 QKD65548 QTZ65548 RDV65548 RNR65548 RXN65548 SHJ65548 SRF65548 TBB65548 TKX65548 TUT65548 UEP65548 UOL65548 UYH65548 VID65548 VRZ65548 WBV65548 WLR65548 WVN65548 F131084 JB131084 SX131084 ACT131084 AMP131084 AWL131084 BGH131084 BQD131084 BZZ131084 CJV131084 CTR131084 DDN131084 DNJ131084 DXF131084 EHB131084 EQX131084 FAT131084 FKP131084 FUL131084 GEH131084 GOD131084 GXZ131084 HHV131084 HRR131084 IBN131084 ILJ131084 IVF131084 JFB131084 JOX131084 JYT131084 KIP131084 KSL131084 LCH131084 LMD131084 LVZ131084 MFV131084 MPR131084 MZN131084 NJJ131084 NTF131084 ODB131084 OMX131084 OWT131084 PGP131084 PQL131084 QAH131084 QKD131084 QTZ131084 RDV131084 RNR131084 RXN131084 SHJ131084 SRF131084 TBB131084 TKX131084 TUT131084 UEP131084 UOL131084 UYH131084 VID131084 VRZ131084 WBV131084 WLR131084 WVN131084 F196620 JB196620 SX196620 ACT196620 AMP196620 AWL196620 BGH196620 BQD196620 BZZ196620 CJV196620 CTR196620 DDN196620 DNJ196620 DXF196620 EHB196620 EQX196620 FAT196620 FKP196620 FUL196620 GEH196620 GOD196620 GXZ196620 HHV196620 HRR196620 IBN196620 ILJ196620 IVF196620 JFB196620 JOX196620 JYT196620 KIP196620 KSL196620 LCH196620 LMD196620 LVZ196620 MFV196620 MPR196620 MZN196620 NJJ196620 NTF196620 ODB196620 OMX196620 OWT196620 PGP196620 PQL196620 QAH196620 QKD196620 QTZ196620 RDV196620 RNR196620 RXN196620 SHJ196620 SRF196620 TBB196620 TKX196620 TUT196620 UEP196620 UOL196620 UYH196620 VID196620 VRZ196620 WBV196620 WLR196620 WVN196620 F262156 JB262156 SX262156 ACT262156 AMP262156 AWL262156 BGH262156 BQD262156 BZZ262156 CJV262156 CTR262156 DDN262156 DNJ262156 DXF262156 EHB262156 EQX262156 FAT262156 FKP262156 FUL262156 GEH262156 GOD262156 GXZ262156 HHV262156 HRR262156 IBN262156 ILJ262156 IVF262156 JFB262156 JOX262156 JYT262156 KIP262156 KSL262156 LCH262156 LMD262156 LVZ262156 MFV262156 MPR262156 MZN262156 NJJ262156 NTF262156 ODB262156 OMX262156 OWT262156 PGP262156 PQL262156 QAH262156 QKD262156 QTZ262156 RDV262156 RNR262156 RXN262156 SHJ262156 SRF262156 TBB262156 TKX262156 TUT262156 UEP262156 UOL262156 UYH262156 VID262156 VRZ262156 WBV262156 WLR262156 WVN262156 F327692 JB327692 SX327692 ACT327692 AMP327692 AWL327692 BGH327692 BQD327692 BZZ327692 CJV327692 CTR327692 DDN327692 DNJ327692 DXF327692 EHB327692 EQX327692 FAT327692 FKP327692 FUL327692 GEH327692 GOD327692 GXZ327692 HHV327692 HRR327692 IBN327692 ILJ327692 IVF327692 JFB327692 JOX327692 JYT327692 KIP327692 KSL327692 LCH327692 LMD327692 LVZ327692 MFV327692 MPR327692 MZN327692 NJJ327692 NTF327692 ODB327692 OMX327692 OWT327692 PGP327692 PQL327692 QAH327692 QKD327692 QTZ327692 RDV327692 RNR327692 RXN327692 SHJ327692 SRF327692 TBB327692 TKX327692 TUT327692 UEP327692 UOL327692 UYH327692 VID327692 VRZ327692 WBV327692 WLR327692 WVN327692 F393228 JB393228 SX393228 ACT393228 AMP393228 AWL393228 BGH393228 BQD393228 BZZ393228 CJV393228 CTR393228 DDN393228 DNJ393228 DXF393228 EHB393228 EQX393228 FAT393228 FKP393228 FUL393228 GEH393228 GOD393228 GXZ393228 HHV393228 HRR393228 IBN393228 ILJ393228 IVF393228 JFB393228 JOX393228 JYT393228 KIP393228 KSL393228 LCH393228 LMD393228 LVZ393228 MFV393228 MPR393228 MZN393228 NJJ393228 NTF393228 ODB393228 OMX393228 OWT393228 PGP393228 PQL393228 QAH393228 QKD393228 QTZ393228 RDV393228 RNR393228 RXN393228 SHJ393228 SRF393228 TBB393228 TKX393228 TUT393228 UEP393228 UOL393228 UYH393228 VID393228 VRZ393228 WBV393228 WLR393228 WVN393228 F458764 JB458764 SX458764 ACT458764 AMP458764 AWL458764 BGH458764 BQD458764 BZZ458764 CJV458764 CTR458764 DDN458764 DNJ458764 DXF458764 EHB458764 EQX458764 FAT458764 FKP458764 FUL458764 GEH458764 GOD458764 GXZ458764 HHV458764 HRR458764 IBN458764 ILJ458764 IVF458764 JFB458764 JOX458764 JYT458764 KIP458764 KSL458764 LCH458764 LMD458764 LVZ458764 MFV458764 MPR458764 MZN458764 NJJ458764 NTF458764 ODB458764 OMX458764 OWT458764 PGP458764 PQL458764 QAH458764 QKD458764 QTZ458764 RDV458764 RNR458764 RXN458764 SHJ458764 SRF458764 TBB458764 TKX458764 TUT458764 UEP458764 UOL458764 UYH458764 VID458764 VRZ458764 WBV458764 WLR458764 WVN458764 F524300 JB524300 SX524300 ACT524300 AMP524300 AWL524300 BGH524300 BQD524300 BZZ524300 CJV524300 CTR524300 DDN524300 DNJ524300 DXF524300 EHB524300 EQX524300 FAT524300 FKP524300 FUL524300 GEH524300 GOD524300 GXZ524300 HHV524300 HRR524300 IBN524300 ILJ524300 IVF524300 JFB524300 JOX524300 JYT524300 KIP524300 KSL524300 LCH524300 LMD524300 LVZ524300 MFV524300 MPR524300 MZN524300 NJJ524300 NTF524300 ODB524300 OMX524300 OWT524300 PGP524300 PQL524300 QAH524300 QKD524300 QTZ524300 RDV524300 RNR524300 RXN524300 SHJ524300 SRF524300 TBB524300 TKX524300 TUT524300 UEP524300 UOL524300 UYH524300 VID524300 VRZ524300 WBV524300 WLR524300 WVN524300 F589836 JB589836 SX589836 ACT589836 AMP589836 AWL589836 BGH589836 BQD589836 BZZ589836 CJV589836 CTR589836 DDN589836 DNJ589836 DXF589836 EHB589836 EQX589836 FAT589836 FKP589836 FUL589836 GEH589836 GOD589836 GXZ589836 HHV589836 HRR589836 IBN589836 ILJ589836 IVF589836 JFB589836 JOX589836 JYT589836 KIP589836 KSL589836 LCH589836 LMD589836 LVZ589836 MFV589836 MPR589836 MZN589836 NJJ589836 NTF589836 ODB589836 OMX589836 OWT589836 PGP589836 PQL589836 QAH589836 QKD589836 QTZ589836 RDV589836 RNR589836 RXN589836 SHJ589836 SRF589836 TBB589836 TKX589836 TUT589836 UEP589836 UOL589836 UYH589836 VID589836 VRZ589836 WBV589836 WLR589836 WVN589836 F655372 JB655372 SX655372 ACT655372 AMP655372 AWL655372 BGH655372 BQD655372 BZZ655372 CJV655372 CTR655372 DDN655372 DNJ655372 DXF655372 EHB655372 EQX655372 FAT655372 FKP655372 FUL655372 GEH655372 GOD655372 GXZ655372 HHV655372 HRR655372 IBN655372 ILJ655372 IVF655372 JFB655372 JOX655372 JYT655372 KIP655372 KSL655372 LCH655372 LMD655372 LVZ655372 MFV655372 MPR655372 MZN655372 NJJ655372 NTF655372 ODB655372 OMX655372 OWT655372 PGP655372 PQL655372 QAH655372 QKD655372 QTZ655372 RDV655372 RNR655372 RXN655372 SHJ655372 SRF655372 TBB655372 TKX655372 TUT655372 UEP655372 UOL655372 UYH655372 VID655372 VRZ655372 WBV655372 WLR655372 WVN655372 F720908 JB720908 SX720908 ACT720908 AMP720908 AWL720908 BGH720908 BQD720908 BZZ720908 CJV720908 CTR720908 DDN720908 DNJ720908 DXF720908 EHB720908 EQX720908 FAT720908 FKP720908 FUL720908 GEH720908 GOD720908 GXZ720908 HHV720908 HRR720908 IBN720908 ILJ720908 IVF720908 JFB720908 JOX720908 JYT720908 KIP720908 KSL720908 LCH720908 LMD720908 LVZ720908 MFV720908 MPR720908 MZN720908 NJJ720908 NTF720908 ODB720908 OMX720908 OWT720908 PGP720908 PQL720908 QAH720908 QKD720908 QTZ720908 RDV720908 RNR720908 RXN720908 SHJ720908 SRF720908 TBB720908 TKX720908 TUT720908 UEP720908 UOL720908 UYH720908 VID720908 VRZ720908 WBV720908 WLR720908 WVN720908 F786444 JB786444 SX786444 ACT786444 AMP786444 AWL786444 BGH786444 BQD786444 BZZ786444 CJV786444 CTR786444 DDN786444 DNJ786444 DXF786444 EHB786444 EQX786444 FAT786444 FKP786444 FUL786444 GEH786444 GOD786444 GXZ786444 HHV786444 HRR786444 IBN786444 ILJ786444 IVF786444 JFB786444 JOX786444 JYT786444 KIP786444 KSL786444 LCH786444 LMD786444 LVZ786444 MFV786444 MPR786444 MZN786444 NJJ786444 NTF786444 ODB786444 OMX786444 OWT786444 PGP786444 PQL786444 QAH786444 QKD786444 QTZ786444 RDV786444 RNR786444 RXN786444 SHJ786444 SRF786444 TBB786444 TKX786444 TUT786444 UEP786444 UOL786444 UYH786444 VID786444 VRZ786444 WBV786444 WLR786444 WVN786444 F851980 JB851980 SX851980 ACT851980 AMP851980 AWL851980 BGH851980 BQD851980 BZZ851980 CJV851980 CTR851980 DDN851980 DNJ851980 DXF851980 EHB851980 EQX851980 FAT851980 FKP851980 FUL851980 GEH851980 GOD851980 GXZ851980 HHV851980 HRR851980 IBN851980 ILJ851980 IVF851980 JFB851980 JOX851980 JYT851980 KIP851980 KSL851980 LCH851980 LMD851980 LVZ851980 MFV851980 MPR851980 MZN851980 NJJ851980 NTF851980 ODB851980 OMX851980 OWT851980 PGP851980 PQL851980 QAH851980 QKD851980 QTZ851980 RDV851980 RNR851980 RXN851980 SHJ851980 SRF851980 TBB851980 TKX851980 TUT851980 UEP851980 UOL851980 UYH851980 VID851980 VRZ851980 WBV851980 WLR851980 WVN851980 F917516 JB917516 SX917516 ACT917516 AMP917516 AWL917516 BGH917516 BQD917516 BZZ917516 CJV917516 CTR917516 DDN917516 DNJ917516 DXF917516 EHB917516 EQX917516 FAT917516 FKP917516 FUL917516 GEH917516 GOD917516 GXZ917516 HHV917516 HRR917516 IBN917516 ILJ917516 IVF917516 JFB917516 JOX917516 JYT917516 KIP917516 KSL917516 LCH917516 LMD917516 LVZ917516 MFV917516 MPR917516 MZN917516 NJJ917516 NTF917516 ODB917516 OMX917516 OWT917516 PGP917516 PQL917516 QAH917516 QKD917516 QTZ917516 RDV917516 RNR917516 RXN917516 SHJ917516 SRF917516 TBB917516 TKX917516 TUT917516 UEP917516 UOL917516 UYH917516 VID917516 VRZ917516 WBV917516 WLR917516 WVN917516 F983052 JB983052 SX983052 ACT983052 AMP983052 AWL983052 BGH983052 BQD983052 BZZ983052 CJV983052 CTR983052 DDN983052 DNJ983052 DXF983052 EHB983052 EQX983052 FAT983052 FKP983052 FUL983052 GEH983052 GOD983052 GXZ983052 HHV983052 HRR983052 IBN983052 ILJ983052 IVF983052 JFB983052 JOX983052 JYT983052 KIP983052 KSL983052 LCH983052 LMD983052 LVZ983052 MFV983052 MPR983052 MZN983052 NJJ983052 NTF983052 ODB983052 OMX983052 OWT983052 PGP983052 PQL983052 QAH983052 QKD983052 QTZ983052 RDV983052 RNR983052 RXN983052 SHJ983052 SRF983052 TBB983052 TKX983052 TUT983052 UEP983052 UOL983052 UYH983052 VID983052 VRZ983052 WBV983052 WLR983052 WVN983052"/>
    <dataValidation type="list" allowBlank="1" showInputMessage="1" showErrorMessage="1" sqref="A13:A53 IW13:IW53 SS13:SS53 ACO13:ACO53 AMK13:AMK53 AWG13:AWG53 BGC13:BGC53 BPY13:BPY53 BZU13:BZU53 CJQ13:CJQ53 CTM13:CTM53 DDI13:DDI53 DNE13:DNE53 DXA13:DXA53 EGW13:EGW53 EQS13:EQS53 FAO13:FAO53 FKK13:FKK53 FUG13:FUG53 GEC13:GEC53 GNY13:GNY53 GXU13:GXU53 HHQ13:HHQ53 HRM13:HRM53 IBI13:IBI53 ILE13:ILE53 IVA13:IVA53 JEW13:JEW53 JOS13:JOS53 JYO13:JYO53 KIK13:KIK53 KSG13:KSG53 LCC13:LCC53 LLY13:LLY53 LVU13:LVU53 MFQ13:MFQ53 MPM13:MPM53 MZI13:MZI53 NJE13:NJE53 NTA13:NTA53 OCW13:OCW53 OMS13:OMS53 OWO13:OWO53 PGK13:PGK53 PQG13:PQG53 QAC13:QAC53 QJY13:QJY53 QTU13:QTU53 RDQ13:RDQ53 RNM13:RNM53 RXI13:RXI53 SHE13:SHE53 SRA13:SRA53 TAW13:TAW53 TKS13:TKS53 TUO13:TUO53 UEK13:UEK53 UOG13:UOG53 UYC13:UYC53 VHY13:VHY53 VRU13:VRU53 WBQ13:WBQ53 WLM13:WLM53 WVI13:WVI53 A65549:A65589 IW65549:IW65589 SS65549:SS65589 ACO65549:ACO65589 AMK65549:AMK65589 AWG65549:AWG65589 BGC65549:BGC65589 BPY65549:BPY65589 BZU65549:BZU65589 CJQ65549:CJQ65589 CTM65549:CTM65589 DDI65549:DDI65589 DNE65549:DNE65589 DXA65549:DXA65589 EGW65549:EGW65589 EQS65549:EQS65589 FAO65549:FAO65589 FKK65549:FKK65589 FUG65549:FUG65589 GEC65549:GEC65589 GNY65549:GNY65589 GXU65549:GXU65589 HHQ65549:HHQ65589 HRM65549:HRM65589 IBI65549:IBI65589 ILE65549:ILE65589 IVA65549:IVA65589 JEW65549:JEW65589 JOS65549:JOS65589 JYO65549:JYO65589 KIK65549:KIK65589 KSG65549:KSG65589 LCC65549:LCC65589 LLY65549:LLY65589 LVU65549:LVU65589 MFQ65549:MFQ65589 MPM65549:MPM65589 MZI65549:MZI65589 NJE65549:NJE65589 NTA65549:NTA65589 OCW65549:OCW65589 OMS65549:OMS65589 OWO65549:OWO65589 PGK65549:PGK65589 PQG65549:PQG65589 QAC65549:QAC65589 QJY65549:QJY65589 QTU65549:QTU65589 RDQ65549:RDQ65589 RNM65549:RNM65589 RXI65549:RXI65589 SHE65549:SHE65589 SRA65549:SRA65589 TAW65549:TAW65589 TKS65549:TKS65589 TUO65549:TUO65589 UEK65549:UEK65589 UOG65549:UOG65589 UYC65549:UYC65589 VHY65549:VHY65589 VRU65549:VRU65589 WBQ65549:WBQ65589 WLM65549:WLM65589 WVI65549:WVI65589 A131085:A131125 IW131085:IW131125 SS131085:SS131125 ACO131085:ACO131125 AMK131085:AMK131125 AWG131085:AWG131125 BGC131085:BGC131125 BPY131085:BPY131125 BZU131085:BZU131125 CJQ131085:CJQ131125 CTM131085:CTM131125 DDI131085:DDI131125 DNE131085:DNE131125 DXA131085:DXA131125 EGW131085:EGW131125 EQS131085:EQS131125 FAO131085:FAO131125 FKK131085:FKK131125 FUG131085:FUG131125 GEC131085:GEC131125 GNY131085:GNY131125 GXU131085:GXU131125 HHQ131085:HHQ131125 HRM131085:HRM131125 IBI131085:IBI131125 ILE131085:ILE131125 IVA131085:IVA131125 JEW131085:JEW131125 JOS131085:JOS131125 JYO131085:JYO131125 KIK131085:KIK131125 KSG131085:KSG131125 LCC131085:LCC131125 LLY131085:LLY131125 LVU131085:LVU131125 MFQ131085:MFQ131125 MPM131085:MPM131125 MZI131085:MZI131125 NJE131085:NJE131125 NTA131085:NTA131125 OCW131085:OCW131125 OMS131085:OMS131125 OWO131085:OWO131125 PGK131085:PGK131125 PQG131085:PQG131125 QAC131085:QAC131125 QJY131085:QJY131125 QTU131085:QTU131125 RDQ131085:RDQ131125 RNM131085:RNM131125 RXI131085:RXI131125 SHE131085:SHE131125 SRA131085:SRA131125 TAW131085:TAW131125 TKS131085:TKS131125 TUO131085:TUO131125 UEK131085:UEK131125 UOG131085:UOG131125 UYC131085:UYC131125 VHY131085:VHY131125 VRU131085:VRU131125 WBQ131085:WBQ131125 WLM131085:WLM131125 WVI131085:WVI131125 A196621:A196661 IW196621:IW196661 SS196621:SS196661 ACO196621:ACO196661 AMK196621:AMK196661 AWG196621:AWG196661 BGC196621:BGC196661 BPY196621:BPY196661 BZU196621:BZU196661 CJQ196621:CJQ196661 CTM196621:CTM196661 DDI196621:DDI196661 DNE196621:DNE196661 DXA196621:DXA196661 EGW196621:EGW196661 EQS196621:EQS196661 FAO196621:FAO196661 FKK196621:FKK196661 FUG196621:FUG196661 GEC196621:GEC196661 GNY196621:GNY196661 GXU196621:GXU196661 HHQ196621:HHQ196661 HRM196621:HRM196661 IBI196621:IBI196661 ILE196621:ILE196661 IVA196621:IVA196661 JEW196621:JEW196661 JOS196621:JOS196661 JYO196621:JYO196661 KIK196621:KIK196661 KSG196621:KSG196661 LCC196621:LCC196661 LLY196621:LLY196661 LVU196621:LVU196661 MFQ196621:MFQ196661 MPM196621:MPM196661 MZI196621:MZI196661 NJE196621:NJE196661 NTA196621:NTA196661 OCW196621:OCW196661 OMS196621:OMS196661 OWO196621:OWO196661 PGK196621:PGK196661 PQG196621:PQG196661 QAC196621:QAC196661 QJY196621:QJY196661 QTU196621:QTU196661 RDQ196621:RDQ196661 RNM196621:RNM196661 RXI196621:RXI196661 SHE196621:SHE196661 SRA196621:SRA196661 TAW196621:TAW196661 TKS196621:TKS196661 TUO196621:TUO196661 UEK196621:UEK196661 UOG196621:UOG196661 UYC196621:UYC196661 VHY196621:VHY196661 VRU196621:VRU196661 WBQ196621:WBQ196661 WLM196621:WLM196661 WVI196621:WVI196661 A262157:A262197 IW262157:IW262197 SS262157:SS262197 ACO262157:ACO262197 AMK262157:AMK262197 AWG262157:AWG262197 BGC262157:BGC262197 BPY262157:BPY262197 BZU262157:BZU262197 CJQ262157:CJQ262197 CTM262157:CTM262197 DDI262157:DDI262197 DNE262157:DNE262197 DXA262157:DXA262197 EGW262157:EGW262197 EQS262157:EQS262197 FAO262157:FAO262197 FKK262157:FKK262197 FUG262157:FUG262197 GEC262157:GEC262197 GNY262157:GNY262197 GXU262157:GXU262197 HHQ262157:HHQ262197 HRM262157:HRM262197 IBI262157:IBI262197 ILE262157:ILE262197 IVA262157:IVA262197 JEW262157:JEW262197 JOS262157:JOS262197 JYO262157:JYO262197 KIK262157:KIK262197 KSG262157:KSG262197 LCC262157:LCC262197 LLY262157:LLY262197 LVU262157:LVU262197 MFQ262157:MFQ262197 MPM262157:MPM262197 MZI262157:MZI262197 NJE262157:NJE262197 NTA262157:NTA262197 OCW262157:OCW262197 OMS262157:OMS262197 OWO262157:OWO262197 PGK262157:PGK262197 PQG262157:PQG262197 QAC262157:QAC262197 QJY262157:QJY262197 QTU262157:QTU262197 RDQ262157:RDQ262197 RNM262157:RNM262197 RXI262157:RXI262197 SHE262157:SHE262197 SRA262157:SRA262197 TAW262157:TAW262197 TKS262157:TKS262197 TUO262157:TUO262197 UEK262157:UEK262197 UOG262157:UOG262197 UYC262157:UYC262197 VHY262157:VHY262197 VRU262157:VRU262197 WBQ262157:WBQ262197 WLM262157:WLM262197 WVI262157:WVI262197 A327693:A327733 IW327693:IW327733 SS327693:SS327733 ACO327693:ACO327733 AMK327693:AMK327733 AWG327693:AWG327733 BGC327693:BGC327733 BPY327693:BPY327733 BZU327693:BZU327733 CJQ327693:CJQ327733 CTM327693:CTM327733 DDI327693:DDI327733 DNE327693:DNE327733 DXA327693:DXA327733 EGW327693:EGW327733 EQS327693:EQS327733 FAO327693:FAO327733 FKK327693:FKK327733 FUG327693:FUG327733 GEC327693:GEC327733 GNY327693:GNY327733 GXU327693:GXU327733 HHQ327693:HHQ327733 HRM327693:HRM327733 IBI327693:IBI327733 ILE327693:ILE327733 IVA327693:IVA327733 JEW327693:JEW327733 JOS327693:JOS327733 JYO327693:JYO327733 KIK327693:KIK327733 KSG327693:KSG327733 LCC327693:LCC327733 LLY327693:LLY327733 LVU327693:LVU327733 MFQ327693:MFQ327733 MPM327693:MPM327733 MZI327693:MZI327733 NJE327693:NJE327733 NTA327693:NTA327733 OCW327693:OCW327733 OMS327693:OMS327733 OWO327693:OWO327733 PGK327693:PGK327733 PQG327693:PQG327733 QAC327693:QAC327733 QJY327693:QJY327733 QTU327693:QTU327733 RDQ327693:RDQ327733 RNM327693:RNM327733 RXI327693:RXI327733 SHE327693:SHE327733 SRA327693:SRA327733 TAW327693:TAW327733 TKS327693:TKS327733 TUO327693:TUO327733 UEK327693:UEK327733 UOG327693:UOG327733 UYC327693:UYC327733 VHY327693:VHY327733 VRU327693:VRU327733 WBQ327693:WBQ327733 WLM327693:WLM327733 WVI327693:WVI327733 A393229:A393269 IW393229:IW393269 SS393229:SS393269 ACO393229:ACO393269 AMK393229:AMK393269 AWG393229:AWG393269 BGC393229:BGC393269 BPY393229:BPY393269 BZU393229:BZU393269 CJQ393229:CJQ393269 CTM393229:CTM393269 DDI393229:DDI393269 DNE393229:DNE393269 DXA393229:DXA393269 EGW393229:EGW393269 EQS393229:EQS393269 FAO393229:FAO393269 FKK393229:FKK393269 FUG393229:FUG393269 GEC393229:GEC393269 GNY393229:GNY393269 GXU393229:GXU393269 HHQ393229:HHQ393269 HRM393229:HRM393269 IBI393229:IBI393269 ILE393229:ILE393269 IVA393229:IVA393269 JEW393229:JEW393269 JOS393229:JOS393269 JYO393229:JYO393269 KIK393229:KIK393269 KSG393229:KSG393269 LCC393229:LCC393269 LLY393229:LLY393269 LVU393229:LVU393269 MFQ393229:MFQ393269 MPM393229:MPM393269 MZI393229:MZI393269 NJE393229:NJE393269 NTA393229:NTA393269 OCW393229:OCW393269 OMS393229:OMS393269 OWO393229:OWO393269 PGK393229:PGK393269 PQG393229:PQG393269 QAC393229:QAC393269 QJY393229:QJY393269 QTU393229:QTU393269 RDQ393229:RDQ393269 RNM393229:RNM393269 RXI393229:RXI393269 SHE393229:SHE393269 SRA393229:SRA393269 TAW393229:TAW393269 TKS393229:TKS393269 TUO393229:TUO393269 UEK393229:UEK393269 UOG393229:UOG393269 UYC393229:UYC393269 VHY393229:VHY393269 VRU393229:VRU393269 WBQ393229:WBQ393269 WLM393229:WLM393269 WVI393229:WVI393269 A458765:A458805 IW458765:IW458805 SS458765:SS458805 ACO458765:ACO458805 AMK458765:AMK458805 AWG458765:AWG458805 BGC458765:BGC458805 BPY458765:BPY458805 BZU458765:BZU458805 CJQ458765:CJQ458805 CTM458765:CTM458805 DDI458765:DDI458805 DNE458765:DNE458805 DXA458765:DXA458805 EGW458765:EGW458805 EQS458765:EQS458805 FAO458765:FAO458805 FKK458765:FKK458805 FUG458765:FUG458805 GEC458765:GEC458805 GNY458765:GNY458805 GXU458765:GXU458805 HHQ458765:HHQ458805 HRM458765:HRM458805 IBI458765:IBI458805 ILE458765:ILE458805 IVA458765:IVA458805 JEW458765:JEW458805 JOS458765:JOS458805 JYO458765:JYO458805 KIK458765:KIK458805 KSG458765:KSG458805 LCC458765:LCC458805 LLY458765:LLY458805 LVU458765:LVU458805 MFQ458765:MFQ458805 MPM458765:MPM458805 MZI458765:MZI458805 NJE458765:NJE458805 NTA458765:NTA458805 OCW458765:OCW458805 OMS458765:OMS458805 OWO458765:OWO458805 PGK458765:PGK458805 PQG458765:PQG458805 QAC458765:QAC458805 QJY458765:QJY458805 QTU458765:QTU458805 RDQ458765:RDQ458805 RNM458765:RNM458805 RXI458765:RXI458805 SHE458765:SHE458805 SRA458765:SRA458805 TAW458765:TAW458805 TKS458765:TKS458805 TUO458765:TUO458805 UEK458765:UEK458805 UOG458765:UOG458805 UYC458765:UYC458805 VHY458765:VHY458805 VRU458765:VRU458805 WBQ458765:WBQ458805 WLM458765:WLM458805 WVI458765:WVI458805 A524301:A524341 IW524301:IW524341 SS524301:SS524341 ACO524301:ACO524341 AMK524301:AMK524341 AWG524301:AWG524341 BGC524301:BGC524341 BPY524301:BPY524341 BZU524301:BZU524341 CJQ524301:CJQ524341 CTM524301:CTM524341 DDI524301:DDI524341 DNE524301:DNE524341 DXA524301:DXA524341 EGW524301:EGW524341 EQS524301:EQS524341 FAO524301:FAO524341 FKK524301:FKK524341 FUG524301:FUG524341 GEC524301:GEC524341 GNY524301:GNY524341 GXU524301:GXU524341 HHQ524301:HHQ524341 HRM524301:HRM524341 IBI524301:IBI524341 ILE524301:ILE524341 IVA524301:IVA524341 JEW524301:JEW524341 JOS524301:JOS524341 JYO524301:JYO524341 KIK524301:KIK524341 KSG524301:KSG524341 LCC524301:LCC524341 LLY524301:LLY524341 LVU524301:LVU524341 MFQ524301:MFQ524341 MPM524301:MPM524341 MZI524301:MZI524341 NJE524301:NJE524341 NTA524301:NTA524341 OCW524301:OCW524341 OMS524301:OMS524341 OWO524301:OWO524341 PGK524301:PGK524341 PQG524301:PQG524341 QAC524301:QAC524341 QJY524301:QJY524341 QTU524301:QTU524341 RDQ524301:RDQ524341 RNM524301:RNM524341 RXI524301:RXI524341 SHE524301:SHE524341 SRA524301:SRA524341 TAW524301:TAW524341 TKS524301:TKS524341 TUO524301:TUO524341 UEK524301:UEK524341 UOG524301:UOG524341 UYC524301:UYC524341 VHY524301:VHY524341 VRU524301:VRU524341 WBQ524301:WBQ524341 WLM524301:WLM524341 WVI524301:WVI524341 A589837:A589877 IW589837:IW589877 SS589837:SS589877 ACO589837:ACO589877 AMK589837:AMK589877 AWG589837:AWG589877 BGC589837:BGC589877 BPY589837:BPY589877 BZU589837:BZU589877 CJQ589837:CJQ589877 CTM589837:CTM589877 DDI589837:DDI589877 DNE589837:DNE589877 DXA589837:DXA589877 EGW589837:EGW589877 EQS589837:EQS589877 FAO589837:FAO589877 FKK589837:FKK589877 FUG589837:FUG589877 GEC589837:GEC589877 GNY589837:GNY589877 GXU589837:GXU589877 HHQ589837:HHQ589877 HRM589837:HRM589877 IBI589837:IBI589877 ILE589837:ILE589877 IVA589837:IVA589877 JEW589837:JEW589877 JOS589837:JOS589877 JYO589837:JYO589877 KIK589837:KIK589877 KSG589837:KSG589877 LCC589837:LCC589877 LLY589837:LLY589877 LVU589837:LVU589877 MFQ589837:MFQ589877 MPM589837:MPM589877 MZI589837:MZI589877 NJE589837:NJE589877 NTA589837:NTA589877 OCW589837:OCW589877 OMS589837:OMS589877 OWO589837:OWO589877 PGK589837:PGK589877 PQG589837:PQG589877 QAC589837:QAC589877 QJY589837:QJY589877 QTU589837:QTU589877 RDQ589837:RDQ589877 RNM589837:RNM589877 RXI589837:RXI589877 SHE589837:SHE589877 SRA589837:SRA589877 TAW589837:TAW589877 TKS589837:TKS589877 TUO589837:TUO589877 UEK589837:UEK589877 UOG589837:UOG589877 UYC589837:UYC589877 VHY589837:VHY589877 VRU589837:VRU589877 WBQ589837:WBQ589877 WLM589837:WLM589877 WVI589837:WVI589877 A655373:A655413 IW655373:IW655413 SS655373:SS655413 ACO655373:ACO655413 AMK655373:AMK655413 AWG655373:AWG655413 BGC655373:BGC655413 BPY655373:BPY655413 BZU655373:BZU655413 CJQ655373:CJQ655413 CTM655373:CTM655413 DDI655373:DDI655413 DNE655373:DNE655413 DXA655373:DXA655413 EGW655373:EGW655413 EQS655373:EQS655413 FAO655373:FAO655413 FKK655373:FKK655413 FUG655373:FUG655413 GEC655373:GEC655413 GNY655373:GNY655413 GXU655373:GXU655413 HHQ655373:HHQ655413 HRM655373:HRM655413 IBI655373:IBI655413 ILE655373:ILE655413 IVA655373:IVA655413 JEW655373:JEW655413 JOS655373:JOS655413 JYO655373:JYO655413 KIK655373:KIK655413 KSG655373:KSG655413 LCC655373:LCC655413 LLY655373:LLY655413 LVU655373:LVU655413 MFQ655373:MFQ655413 MPM655373:MPM655413 MZI655373:MZI655413 NJE655373:NJE655413 NTA655373:NTA655413 OCW655373:OCW655413 OMS655373:OMS655413 OWO655373:OWO655413 PGK655373:PGK655413 PQG655373:PQG655413 QAC655373:QAC655413 QJY655373:QJY655413 QTU655373:QTU655413 RDQ655373:RDQ655413 RNM655373:RNM655413 RXI655373:RXI655413 SHE655373:SHE655413 SRA655373:SRA655413 TAW655373:TAW655413 TKS655373:TKS655413 TUO655373:TUO655413 UEK655373:UEK655413 UOG655373:UOG655413 UYC655373:UYC655413 VHY655373:VHY655413 VRU655373:VRU655413 WBQ655373:WBQ655413 WLM655373:WLM655413 WVI655373:WVI655413 A720909:A720949 IW720909:IW720949 SS720909:SS720949 ACO720909:ACO720949 AMK720909:AMK720949 AWG720909:AWG720949 BGC720909:BGC720949 BPY720909:BPY720949 BZU720909:BZU720949 CJQ720909:CJQ720949 CTM720909:CTM720949 DDI720909:DDI720949 DNE720909:DNE720949 DXA720909:DXA720949 EGW720909:EGW720949 EQS720909:EQS720949 FAO720909:FAO720949 FKK720909:FKK720949 FUG720909:FUG720949 GEC720909:GEC720949 GNY720909:GNY720949 GXU720909:GXU720949 HHQ720909:HHQ720949 HRM720909:HRM720949 IBI720909:IBI720949 ILE720909:ILE720949 IVA720909:IVA720949 JEW720909:JEW720949 JOS720909:JOS720949 JYO720909:JYO720949 KIK720909:KIK720949 KSG720909:KSG720949 LCC720909:LCC720949 LLY720909:LLY720949 LVU720909:LVU720949 MFQ720909:MFQ720949 MPM720909:MPM720949 MZI720909:MZI720949 NJE720909:NJE720949 NTA720909:NTA720949 OCW720909:OCW720949 OMS720909:OMS720949 OWO720909:OWO720949 PGK720909:PGK720949 PQG720909:PQG720949 QAC720909:QAC720949 QJY720909:QJY720949 QTU720909:QTU720949 RDQ720909:RDQ720949 RNM720909:RNM720949 RXI720909:RXI720949 SHE720909:SHE720949 SRA720909:SRA720949 TAW720909:TAW720949 TKS720909:TKS720949 TUO720909:TUO720949 UEK720909:UEK720949 UOG720909:UOG720949 UYC720909:UYC720949 VHY720909:VHY720949 VRU720909:VRU720949 WBQ720909:WBQ720949 WLM720909:WLM720949 WVI720909:WVI720949 A786445:A786485 IW786445:IW786485 SS786445:SS786485 ACO786445:ACO786485 AMK786445:AMK786485 AWG786445:AWG786485 BGC786445:BGC786485 BPY786445:BPY786485 BZU786445:BZU786485 CJQ786445:CJQ786485 CTM786445:CTM786485 DDI786445:DDI786485 DNE786445:DNE786485 DXA786445:DXA786485 EGW786445:EGW786485 EQS786445:EQS786485 FAO786445:FAO786485 FKK786445:FKK786485 FUG786445:FUG786485 GEC786445:GEC786485 GNY786445:GNY786485 GXU786445:GXU786485 HHQ786445:HHQ786485 HRM786445:HRM786485 IBI786445:IBI786485 ILE786445:ILE786485 IVA786445:IVA786485 JEW786445:JEW786485 JOS786445:JOS786485 JYO786445:JYO786485 KIK786445:KIK786485 KSG786445:KSG786485 LCC786445:LCC786485 LLY786445:LLY786485 LVU786445:LVU786485 MFQ786445:MFQ786485 MPM786445:MPM786485 MZI786445:MZI786485 NJE786445:NJE786485 NTA786445:NTA786485 OCW786445:OCW786485 OMS786445:OMS786485 OWO786445:OWO786485 PGK786445:PGK786485 PQG786445:PQG786485 QAC786445:QAC786485 QJY786445:QJY786485 QTU786445:QTU786485 RDQ786445:RDQ786485 RNM786445:RNM786485 RXI786445:RXI786485 SHE786445:SHE786485 SRA786445:SRA786485 TAW786445:TAW786485 TKS786445:TKS786485 TUO786445:TUO786485 UEK786445:UEK786485 UOG786445:UOG786485 UYC786445:UYC786485 VHY786445:VHY786485 VRU786445:VRU786485 WBQ786445:WBQ786485 WLM786445:WLM786485 WVI786445:WVI786485 A851981:A852021 IW851981:IW852021 SS851981:SS852021 ACO851981:ACO852021 AMK851981:AMK852021 AWG851981:AWG852021 BGC851981:BGC852021 BPY851981:BPY852021 BZU851981:BZU852021 CJQ851981:CJQ852021 CTM851981:CTM852021 DDI851981:DDI852021 DNE851981:DNE852021 DXA851981:DXA852021 EGW851981:EGW852021 EQS851981:EQS852021 FAO851981:FAO852021 FKK851981:FKK852021 FUG851981:FUG852021 GEC851981:GEC852021 GNY851981:GNY852021 GXU851981:GXU852021 HHQ851981:HHQ852021 HRM851981:HRM852021 IBI851981:IBI852021 ILE851981:ILE852021 IVA851981:IVA852021 JEW851981:JEW852021 JOS851981:JOS852021 JYO851981:JYO852021 KIK851981:KIK852021 KSG851981:KSG852021 LCC851981:LCC852021 LLY851981:LLY852021 LVU851981:LVU852021 MFQ851981:MFQ852021 MPM851981:MPM852021 MZI851981:MZI852021 NJE851981:NJE852021 NTA851981:NTA852021 OCW851981:OCW852021 OMS851981:OMS852021 OWO851981:OWO852021 PGK851981:PGK852021 PQG851981:PQG852021 QAC851981:QAC852021 QJY851981:QJY852021 QTU851981:QTU852021 RDQ851981:RDQ852021 RNM851981:RNM852021 RXI851981:RXI852021 SHE851981:SHE852021 SRA851981:SRA852021 TAW851981:TAW852021 TKS851981:TKS852021 TUO851981:TUO852021 UEK851981:UEK852021 UOG851981:UOG852021 UYC851981:UYC852021 VHY851981:VHY852021 VRU851981:VRU852021 WBQ851981:WBQ852021 WLM851981:WLM852021 WVI851981:WVI852021 A917517:A917557 IW917517:IW917557 SS917517:SS917557 ACO917517:ACO917557 AMK917517:AMK917557 AWG917517:AWG917557 BGC917517:BGC917557 BPY917517:BPY917557 BZU917517:BZU917557 CJQ917517:CJQ917557 CTM917517:CTM917557 DDI917517:DDI917557 DNE917517:DNE917557 DXA917517:DXA917557 EGW917517:EGW917557 EQS917517:EQS917557 FAO917517:FAO917557 FKK917517:FKK917557 FUG917517:FUG917557 GEC917517:GEC917557 GNY917517:GNY917557 GXU917517:GXU917557 HHQ917517:HHQ917557 HRM917517:HRM917557 IBI917517:IBI917557 ILE917517:ILE917557 IVA917517:IVA917557 JEW917517:JEW917557 JOS917517:JOS917557 JYO917517:JYO917557 KIK917517:KIK917557 KSG917517:KSG917557 LCC917517:LCC917557 LLY917517:LLY917557 LVU917517:LVU917557 MFQ917517:MFQ917557 MPM917517:MPM917557 MZI917517:MZI917557 NJE917517:NJE917557 NTA917517:NTA917557 OCW917517:OCW917557 OMS917517:OMS917557 OWO917517:OWO917557 PGK917517:PGK917557 PQG917517:PQG917557 QAC917517:QAC917557 QJY917517:QJY917557 QTU917517:QTU917557 RDQ917517:RDQ917557 RNM917517:RNM917557 RXI917517:RXI917557 SHE917517:SHE917557 SRA917517:SRA917557 TAW917517:TAW917557 TKS917517:TKS917557 TUO917517:TUO917557 UEK917517:UEK917557 UOG917517:UOG917557 UYC917517:UYC917557 VHY917517:VHY917557 VRU917517:VRU917557 WBQ917517:WBQ917557 WLM917517:WLM917557 WVI917517:WVI917557 A983053:A983093 IW983053:IW983093 SS983053:SS983093 ACO983053:ACO983093 AMK983053:AMK983093 AWG983053:AWG983093 BGC983053:BGC983093 BPY983053:BPY983093 BZU983053:BZU983093 CJQ983053:CJQ983093 CTM983053:CTM983093 DDI983053:DDI983093 DNE983053:DNE983093 DXA983053:DXA983093 EGW983053:EGW983093 EQS983053:EQS983093 FAO983053:FAO983093 FKK983053:FKK983093 FUG983053:FUG983093 GEC983053:GEC983093 GNY983053:GNY983093 GXU983053:GXU983093 HHQ983053:HHQ983093 HRM983053:HRM983093 IBI983053:IBI983093 ILE983053:ILE983093 IVA983053:IVA983093 JEW983053:JEW983093 JOS983053:JOS983093 JYO983053:JYO983093 KIK983053:KIK983093 KSG983053:KSG983093 LCC983053:LCC983093 LLY983053:LLY983093 LVU983053:LVU983093 MFQ983053:MFQ983093 MPM983053:MPM983093 MZI983053:MZI983093 NJE983053:NJE983093 NTA983053:NTA983093 OCW983053:OCW983093 OMS983053:OMS983093 OWO983053:OWO983093 PGK983053:PGK983093 PQG983053:PQG983093 QAC983053:QAC983093 QJY983053:QJY983093 QTU983053:QTU983093 RDQ983053:RDQ983093 RNM983053:RNM983093 RXI983053:RXI983093 SHE983053:SHE983093 SRA983053:SRA983093 TAW983053:TAW983093 TKS983053:TKS983093 TUO983053:TUO983093 UEK983053:UEK983093 UOG983053:UOG983093 UYC983053:UYC983093 VHY983053:VHY983093 VRU983053:VRU983093 WBQ983053:WBQ983093 WLM983053:WLM983093 WVI983053:WVI983093">
      <mc:AlternateContent xmlns:x12ac="http://schemas.microsoft.com/office/spreadsheetml/2011/1/ac" xmlns:mc="http://schemas.openxmlformats.org/markup-compatibility/2006">
        <mc:Choice Requires="x12ac">
          <x12ac:list>Käyttö- ja kiinteä omaisuus, Ostopalvelut,"Aineet, tarvikkeet ja muut kustannukset", Matkakustannukset (15% malli), Yksikkökustannus</x12ac:list>
        </mc:Choice>
        <mc:Fallback>
          <formula1>"Käyttö- ja kiinteä omaisuus, Ostopalvelut,Aineet, tarvikkeet ja muut kustannukset, Matkakustannukset (15% malli), Yksikkökustannus"</formula1>
        </mc:Fallback>
      </mc:AlternateContent>
    </dataValidation>
  </dataValidations>
  <hyperlinks>
    <hyperlink ref="I4:K4" location="'Aloita tästä'!A1" display="PALAA TÄSTÄ KANSISIVULLE"/>
  </hyperlinks>
  <pageMargins left="0.39370078740157483" right="0.70866141732283472" top="0.59055118110236227" bottom="0.39370078740157483" header="0.39370078740157483" footer="0.31496062992125984"/>
  <pageSetup paperSize="9" orientation="landscape" r:id="rId1"/>
  <headerFooter>
    <oddHeader xml:space="preserve">&amp;R&amp;A - &amp;P(&amp;N)
</oddHead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3:K60"/>
  <sheetViews>
    <sheetView showGridLines="0" zoomScaleNormal="100" workbookViewId="0">
      <selection activeCell="H19" sqref="H19"/>
    </sheetView>
  </sheetViews>
  <sheetFormatPr defaultRowHeight="12.75" x14ac:dyDescent="0.2"/>
  <cols>
    <col min="1" max="1" width="20.42578125" style="154" customWidth="1"/>
    <col min="2" max="2" width="13.7109375" style="154" customWidth="1"/>
    <col min="3" max="3" width="29.5703125" style="154" customWidth="1"/>
    <col min="4" max="5" width="14.42578125" customWidth="1"/>
    <col min="6" max="6" width="26.28515625" customWidth="1"/>
    <col min="7" max="7" width="18.85546875" style="154" customWidth="1"/>
    <col min="8" max="255" width="9.140625" style="154"/>
    <col min="256" max="256" width="2.5703125" style="154" customWidth="1"/>
    <col min="257" max="257" width="17.140625" style="154" customWidth="1"/>
    <col min="258" max="258" width="19" style="154" customWidth="1"/>
    <col min="259" max="259" width="29.5703125" style="154" customWidth="1"/>
    <col min="260" max="260" width="21" style="154" customWidth="1"/>
    <col min="261" max="261" width="23.5703125" style="154" customWidth="1"/>
    <col min="262" max="262" width="26.28515625" style="154" customWidth="1"/>
    <col min="263" max="263" width="18.85546875" style="154" customWidth="1"/>
    <col min="264" max="511" width="9.140625" style="154"/>
    <col min="512" max="512" width="2.5703125" style="154" customWidth="1"/>
    <col min="513" max="513" width="17.140625" style="154" customWidth="1"/>
    <col min="514" max="514" width="19" style="154" customWidth="1"/>
    <col min="515" max="515" width="29.5703125" style="154" customWidth="1"/>
    <col min="516" max="516" width="21" style="154" customWidth="1"/>
    <col min="517" max="517" width="23.5703125" style="154" customWidth="1"/>
    <col min="518" max="518" width="26.28515625" style="154" customWidth="1"/>
    <col min="519" max="519" width="18.85546875" style="154" customWidth="1"/>
    <col min="520" max="767" width="9.140625" style="154"/>
    <col min="768" max="768" width="2.5703125" style="154" customWidth="1"/>
    <col min="769" max="769" width="17.140625" style="154" customWidth="1"/>
    <col min="770" max="770" width="19" style="154" customWidth="1"/>
    <col min="771" max="771" width="29.5703125" style="154" customWidth="1"/>
    <col min="772" max="772" width="21" style="154" customWidth="1"/>
    <col min="773" max="773" width="23.5703125" style="154" customWidth="1"/>
    <col min="774" max="774" width="26.28515625" style="154" customWidth="1"/>
    <col min="775" max="775" width="18.85546875" style="154" customWidth="1"/>
    <col min="776" max="1023" width="9.140625" style="154"/>
    <col min="1024" max="1024" width="2.5703125" style="154" customWidth="1"/>
    <col min="1025" max="1025" width="17.140625" style="154" customWidth="1"/>
    <col min="1026" max="1026" width="19" style="154" customWidth="1"/>
    <col min="1027" max="1027" width="29.5703125" style="154" customWidth="1"/>
    <col min="1028" max="1028" width="21" style="154" customWidth="1"/>
    <col min="1029" max="1029" width="23.5703125" style="154" customWidth="1"/>
    <col min="1030" max="1030" width="26.28515625" style="154" customWidth="1"/>
    <col min="1031" max="1031" width="18.85546875" style="154" customWidth="1"/>
    <col min="1032" max="1279" width="9.140625" style="154"/>
    <col min="1280" max="1280" width="2.5703125" style="154" customWidth="1"/>
    <col min="1281" max="1281" width="17.140625" style="154" customWidth="1"/>
    <col min="1282" max="1282" width="19" style="154" customWidth="1"/>
    <col min="1283" max="1283" width="29.5703125" style="154" customWidth="1"/>
    <col min="1284" max="1284" width="21" style="154" customWidth="1"/>
    <col min="1285" max="1285" width="23.5703125" style="154" customWidth="1"/>
    <col min="1286" max="1286" width="26.28515625" style="154" customWidth="1"/>
    <col min="1287" max="1287" width="18.85546875" style="154" customWidth="1"/>
    <col min="1288" max="1535" width="9.140625" style="154"/>
    <col min="1536" max="1536" width="2.5703125" style="154" customWidth="1"/>
    <col min="1537" max="1537" width="17.140625" style="154" customWidth="1"/>
    <col min="1538" max="1538" width="19" style="154" customWidth="1"/>
    <col min="1539" max="1539" width="29.5703125" style="154" customWidth="1"/>
    <col min="1540" max="1540" width="21" style="154" customWidth="1"/>
    <col min="1541" max="1541" width="23.5703125" style="154" customWidth="1"/>
    <col min="1542" max="1542" width="26.28515625" style="154" customWidth="1"/>
    <col min="1543" max="1543" width="18.85546875" style="154" customWidth="1"/>
    <col min="1544" max="1791" width="9.140625" style="154"/>
    <col min="1792" max="1792" width="2.5703125" style="154" customWidth="1"/>
    <col min="1793" max="1793" width="17.140625" style="154" customWidth="1"/>
    <col min="1794" max="1794" width="19" style="154" customWidth="1"/>
    <col min="1795" max="1795" width="29.5703125" style="154" customWidth="1"/>
    <col min="1796" max="1796" width="21" style="154" customWidth="1"/>
    <col min="1797" max="1797" width="23.5703125" style="154" customWidth="1"/>
    <col min="1798" max="1798" width="26.28515625" style="154" customWidth="1"/>
    <col min="1799" max="1799" width="18.85546875" style="154" customWidth="1"/>
    <col min="1800" max="2047" width="9.140625" style="154"/>
    <col min="2048" max="2048" width="2.5703125" style="154" customWidth="1"/>
    <col min="2049" max="2049" width="17.140625" style="154" customWidth="1"/>
    <col min="2050" max="2050" width="19" style="154" customWidth="1"/>
    <col min="2051" max="2051" width="29.5703125" style="154" customWidth="1"/>
    <col min="2052" max="2052" width="21" style="154" customWidth="1"/>
    <col min="2053" max="2053" width="23.5703125" style="154" customWidth="1"/>
    <col min="2054" max="2054" width="26.28515625" style="154" customWidth="1"/>
    <col min="2055" max="2055" width="18.85546875" style="154" customWidth="1"/>
    <col min="2056" max="2303" width="9.140625" style="154"/>
    <col min="2304" max="2304" width="2.5703125" style="154" customWidth="1"/>
    <col min="2305" max="2305" width="17.140625" style="154" customWidth="1"/>
    <col min="2306" max="2306" width="19" style="154" customWidth="1"/>
    <col min="2307" max="2307" width="29.5703125" style="154" customWidth="1"/>
    <col min="2308" max="2308" width="21" style="154" customWidth="1"/>
    <col min="2309" max="2309" width="23.5703125" style="154" customWidth="1"/>
    <col min="2310" max="2310" width="26.28515625" style="154" customWidth="1"/>
    <col min="2311" max="2311" width="18.85546875" style="154" customWidth="1"/>
    <col min="2312" max="2559" width="9.140625" style="154"/>
    <col min="2560" max="2560" width="2.5703125" style="154" customWidth="1"/>
    <col min="2561" max="2561" width="17.140625" style="154" customWidth="1"/>
    <col min="2562" max="2562" width="19" style="154" customWidth="1"/>
    <col min="2563" max="2563" width="29.5703125" style="154" customWidth="1"/>
    <col min="2564" max="2564" width="21" style="154" customWidth="1"/>
    <col min="2565" max="2565" width="23.5703125" style="154" customWidth="1"/>
    <col min="2566" max="2566" width="26.28515625" style="154" customWidth="1"/>
    <col min="2567" max="2567" width="18.85546875" style="154" customWidth="1"/>
    <col min="2568" max="2815" width="9.140625" style="154"/>
    <col min="2816" max="2816" width="2.5703125" style="154" customWidth="1"/>
    <col min="2817" max="2817" width="17.140625" style="154" customWidth="1"/>
    <col min="2818" max="2818" width="19" style="154" customWidth="1"/>
    <col min="2819" max="2819" width="29.5703125" style="154" customWidth="1"/>
    <col min="2820" max="2820" width="21" style="154" customWidth="1"/>
    <col min="2821" max="2821" width="23.5703125" style="154" customWidth="1"/>
    <col min="2822" max="2822" width="26.28515625" style="154" customWidth="1"/>
    <col min="2823" max="2823" width="18.85546875" style="154" customWidth="1"/>
    <col min="2824" max="3071" width="9.140625" style="154"/>
    <col min="3072" max="3072" width="2.5703125" style="154" customWidth="1"/>
    <col min="3073" max="3073" width="17.140625" style="154" customWidth="1"/>
    <col min="3074" max="3074" width="19" style="154" customWidth="1"/>
    <col min="3075" max="3075" width="29.5703125" style="154" customWidth="1"/>
    <col min="3076" max="3076" width="21" style="154" customWidth="1"/>
    <col min="3077" max="3077" width="23.5703125" style="154" customWidth="1"/>
    <col min="3078" max="3078" width="26.28515625" style="154" customWidth="1"/>
    <col min="3079" max="3079" width="18.85546875" style="154" customWidth="1"/>
    <col min="3080" max="3327" width="9.140625" style="154"/>
    <col min="3328" max="3328" width="2.5703125" style="154" customWidth="1"/>
    <col min="3329" max="3329" width="17.140625" style="154" customWidth="1"/>
    <col min="3330" max="3330" width="19" style="154" customWidth="1"/>
    <col min="3331" max="3331" width="29.5703125" style="154" customWidth="1"/>
    <col min="3332" max="3332" width="21" style="154" customWidth="1"/>
    <col min="3333" max="3333" width="23.5703125" style="154" customWidth="1"/>
    <col min="3334" max="3334" width="26.28515625" style="154" customWidth="1"/>
    <col min="3335" max="3335" width="18.85546875" style="154" customWidth="1"/>
    <col min="3336" max="3583" width="9.140625" style="154"/>
    <col min="3584" max="3584" width="2.5703125" style="154" customWidth="1"/>
    <col min="3585" max="3585" width="17.140625" style="154" customWidth="1"/>
    <col min="3586" max="3586" width="19" style="154" customWidth="1"/>
    <col min="3587" max="3587" width="29.5703125" style="154" customWidth="1"/>
    <col min="3588" max="3588" width="21" style="154" customWidth="1"/>
    <col min="3589" max="3589" width="23.5703125" style="154" customWidth="1"/>
    <col min="3590" max="3590" width="26.28515625" style="154" customWidth="1"/>
    <col min="3591" max="3591" width="18.85546875" style="154" customWidth="1"/>
    <col min="3592" max="3839" width="9.140625" style="154"/>
    <col min="3840" max="3840" width="2.5703125" style="154" customWidth="1"/>
    <col min="3841" max="3841" width="17.140625" style="154" customWidth="1"/>
    <col min="3842" max="3842" width="19" style="154" customWidth="1"/>
    <col min="3843" max="3843" width="29.5703125" style="154" customWidth="1"/>
    <col min="3844" max="3844" width="21" style="154" customWidth="1"/>
    <col min="3845" max="3845" width="23.5703125" style="154" customWidth="1"/>
    <col min="3846" max="3846" width="26.28515625" style="154" customWidth="1"/>
    <col min="3847" max="3847" width="18.85546875" style="154" customWidth="1"/>
    <col min="3848" max="4095" width="9.140625" style="154"/>
    <col min="4096" max="4096" width="2.5703125" style="154" customWidth="1"/>
    <col min="4097" max="4097" width="17.140625" style="154" customWidth="1"/>
    <col min="4098" max="4098" width="19" style="154" customWidth="1"/>
    <col min="4099" max="4099" width="29.5703125" style="154" customWidth="1"/>
    <col min="4100" max="4100" width="21" style="154" customWidth="1"/>
    <col min="4101" max="4101" width="23.5703125" style="154" customWidth="1"/>
    <col min="4102" max="4102" width="26.28515625" style="154" customWidth="1"/>
    <col min="4103" max="4103" width="18.85546875" style="154" customWidth="1"/>
    <col min="4104" max="4351" width="9.140625" style="154"/>
    <col min="4352" max="4352" width="2.5703125" style="154" customWidth="1"/>
    <col min="4353" max="4353" width="17.140625" style="154" customWidth="1"/>
    <col min="4354" max="4354" width="19" style="154" customWidth="1"/>
    <col min="4355" max="4355" width="29.5703125" style="154" customWidth="1"/>
    <col min="4356" max="4356" width="21" style="154" customWidth="1"/>
    <col min="4357" max="4357" width="23.5703125" style="154" customWidth="1"/>
    <col min="4358" max="4358" width="26.28515625" style="154" customWidth="1"/>
    <col min="4359" max="4359" width="18.85546875" style="154" customWidth="1"/>
    <col min="4360" max="4607" width="9.140625" style="154"/>
    <col min="4608" max="4608" width="2.5703125" style="154" customWidth="1"/>
    <col min="4609" max="4609" width="17.140625" style="154" customWidth="1"/>
    <col min="4610" max="4610" width="19" style="154" customWidth="1"/>
    <col min="4611" max="4611" width="29.5703125" style="154" customWidth="1"/>
    <col min="4612" max="4612" width="21" style="154" customWidth="1"/>
    <col min="4613" max="4613" width="23.5703125" style="154" customWidth="1"/>
    <col min="4614" max="4614" width="26.28515625" style="154" customWidth="1"/>
    <col min="4615" max="4615" width="18.85546875" style="154" customWidth="1"/>
    <col min="4616" max="4863" width="9.140625" style="154"/>
    <col min="4864" max="4864" width="2.5703125" style="154" customWidth="1"/>
    <col min="4865" max="4865" width="17.140625" style="154" customWidth="1"/>
    <col min="4866" max="4866" width="19" style="154" customWidth="1"/>
    <col min="4867" max="4867" width="29.5703125" style="154" customWidth="1"/>
    <col min="4868" max="4868" width="21" style="154" customWidth="1"/>
    <col min="4869" max="4869" width="23.5703125" style="154" customWidth="1"/>
    <col min="4870" max="4870" width="26.28515625" style="154" customWidth="1"/>
    <col min="4871" max="4871" width="18.85546875" style="154" customWidth="1"/>
    <col min="4872" max="5119" width="9.140625" style="154"/>
    <col min="5120" max="5120" width="2.5703125" style="154" customWidth="1"/>
    <col min="5121" max="5121" width="17.140625" style="154" customWidth="1"/>
    <col min="5122" max="5122" width="19" style="154" customWidth="1"/>
    <col min="5123" max="5123" width="29.5703125" style="154" customWidth="1"/>
    <col min="5124" max="5124" width="21" style="154" customWidth="1"/>
    <col min="5125" max="5125" width="23.5703125" style="154" customWidth="1"/>
    <col min="5126" max="5126" width="26.28515625" style="154" customWidth="1"/>
    <col min="5127" max="5127" width="18.85546875" style="154" customWidth="1"/>
    <col min="5128" max="5375" width="9.140625" style="154"/>
    <col min="5376" max="5376" width="2.5703125" style="154" customWidth="1"/>
    <col min="5377" max="5377" width="17.140625" style="154" customWidth="1"/>
    <col min="5378" max="5378" width="19" style="154" customWidth="1"/>
    <col min="5379" max="5379" width="29.5703125" style="154" customWidth="1"/>
    <col min="5380" max="5380" width="21" style="154" customWidth="1"/>
    <col min="5381" max="5381" width="23.5703125" style="154" customWidth="1"/>
    <col min="5382" max="5382" width="26.28515625" style="154" customWidth="1"/>
    <col min="5383" max="5383" width="18.85546875" style="154" customWidth="1"/>
    <col min="5384" max="5631" width="9.140625" style="154"/>
    <col min="5632" max="5632" width="2.5703125" style="154" customWidth="1"/>
    <col min="5633" max="5633" width="17.140625" style="154" customWidth="1"/>
    <col min="5634" max="5634" width="19" style="154" customWidth="1"/>
    <col min="5635" max="5635" width="29.5703125" style="154" customWidth="1"/>
    <col min="5636" max="5636" width="21" style="154" customWidth="1"/>
    <col min="5637" max="5637" width="23.5703125" style="154" customWidth="1"/>
    <col min="5638" max="5638" width="26.28515625" style="154" customWidth="1"/>
    <col min="5639" max="5639" width="18.85546875" style="154" customWidth="1"/>
    <col min="5640" max="5887" width="9.140625" style="154"/>
    <col min="5888" max="5888" width="2.5703125" style="154" customWidth="1"/>
    <col min="5889" max="5889" width="17.140625" style="154" customWidth="1"/>
    <col min="5890" max="5890" width="19" style="154" customWidth="1"/>
    <col min="5891" max="5891" width="29.5703125" style="154" customWidth="1"/>
    <col min="5892" max="5892" width="21" style="154" customWidth="1"/>
    <col min="5893" max="5893" width="23.5703125" style="154" customWidth="1"/>
    <col min="5894" max="5894" width="26.28515625" style="154" customWidth="1"/>
    <col min="5895" max="5895" width="18.85546875" style="154" customWidth="1"/>
    <col min="5896" max="6143" width="9.140625" style="154"/>
    <col min="6144" max="6144" width="2.5703125" style="154" customWidth="1"/>
    <col min="6145" max="6145" width="17.140625" style="154" customWidth="1"/>
    <col min="6146" max="6146" width="19" style="154" customWidth="1"/>
    <col min="6147" max="6147" width="29.5703125" style="154" customWidth="1"/>
    <col min="6148" max="6148" width="21" style="154" customWidth="1"/>
    <col min="6149" max="6149" width="23.5703125" style="154" customWidth="1"/>
    <col min="6150" max="6150" width="26.28515625" style="154" customWidth="1"/>
    <col min="6151" max="6151" width="18.85546875" style="154" customWidth="1"/>
    <col min="6152" max="6399" width="9.140625" style="154"/>
    <col min="6400" max="6400" width="2.5703125" style="154" customWidth="1"/>
    <col min="6401" max="6401" width="17.140625" style="154" customWidth="1"/>
    <col min="6402" max="6402" width="19" style="154" customWidth="1"/>
    <col min="6403" max="6403" width="29.5703125" style="154" customWidth="1"/>
    <col min="6404" max="6404" width="21" style="154" customWidth="1"/>
    <col min="6405" max="6405" width="23.5703125" style="154" customWidth="1"/>
    <col min="6406" max="6406" width="26.28515625" style="154" customWidth="1"/>
    <col min="6407" max="6407" width="18.85546875" style="154" customWidth="1"/>
    <col min="6408" max="6655" width="9.140625" style="154"/>
    <col min="6656" max="6656" width="2.5703125" style="154" customWidth="1"/>
    <col min="6657" max="6657" width="17.140625" style="154" customWidth="1"/>
    <col min="6658" max="6658" width="19" style="154" customWidth="1"/>
    <col min="6659" max="6659" width="29.5703125" style="154" customWidth="1"/>
    <col min="6660" max="6660" width="21" style="154" customWidth="1"/>
    <col min="6661" max="6661" width="23.5703125" style="154" customWidth="1"/>
    <col min="6662" max="6662" width="26.28515625" style="154" customWidth="1"/>
    <col min="6663" max="6663" width="18.85546875" style="154" customWidth="1"/>
    <col min="6664" max="6911" width="9.140625" style="154"/>
    <col min="6912" max="6912" width="2.5703125" style="154" customWidth="1"/>
    <col min="6913" max="6913" width="17.140625" style="154" customWidth="1"/>
    <col min="6914" max="6914" width="19" style="154" customWidth="1"/>
    <col min="6915" max="6915" width="29.5703125" style="154" customWidth="1"/>
    <col min="6916" max="6916" width="21" style="154" customWidth="1"/>
    <col min="6917" max="6917" width="23.5703125" style="154" customWidth="1"/>
    <col min="6918" max="6918" width="26.28515625" style="154" customWidth="1"/>
    <col min="6919" max="6919" width="18.85546875" style="154" customWidth="1"/>
    <col min="6920" max="7167" width="9.140625" style="154"/>
    <col min="7168" max="7168" width="2.5703125" style="154" customWidth="1"/>
    <col min="7169" max="7169" width="17.140625" style="154" customWidth="1"/>
    <col min="7170" max="7170" width="19" style="154" customWidth="1"/>
    <col min="7171" max="7171" width="29.5703125" style="154" customWidth="1"/>
    <col min="7172" max="7172" width="21" style="154" customWidth="1"/>
    <col min="7173" max="7173" width="23.5703125" style="154" customWidth="1"/>
    <col min="7174" max="7174" width="26.28515625" style="154" customWidth="1"/>
    <col min="7175" max="7175" width="18.85546875" style="154" customWidth="1"/>
    <col min="7176" max="7423" width="9.140625" style="154"/>
    <col min="7424" max="7424" width="2.5703125" style="154" customWidth="1"/>
    <col min="7425" max="7425" width="17.140625" style="154" customWidth="1"/>
    <col min="7426" max="7426" width="19" style="154" customWidth="1"/>
    <col min="7427" max="7427" width="29.5703125" style="154" customWidth="1"/>
    <col min="7428" max="7428" width="21" style="154" customWidth="1"/>
    <col min="7429" max="7429" width="23.5703125" style="154" customWidth="1"/>
    <col min="7430" max="7430" width="26.28515625" style="154" customWidth="1"/>
    <col min="7431" max="7431" width="18.85546875" style="154" customWidth="1"/>
    <col min="7432" max="7679" width="9.140625" style="154"/>
    <col min="7680" max="7680" width="2.5703125" style="154" customWidth="1"/>
    <col min="7681" max="7681" width="17.140625" style="154" customWidth="1"/>
    <col min="7682" max="7682" width="19" style="154" customWidth="1"/>
    <col min="7683" max="7683" width="29.5703125" style="154" customWidth="1"/>
    <col min="7684" max="7684" width="21" style="154" customWidth="1"/>
    <col min="7685" max="7685" width="23.5703125" style="154" customWidth="1"/>
    <col min="7686" max="7686" width="26.28515625" style="154" customWidth="1"/>
    <col min="7687" max="7687" width="18.85546875" style="154" customWidth="1"/>
    <col min="7688" max="7935" width="9.140625" style="154"/>
    <col min="7936" max="7936" width="2.5703125" style="154" customWidth="1"/>
    <col min="7937" max="7937" width="17.140625" style="154" customWidth="1"/>
    <col min="7938" max="7938" width="19" style="154" customWidth="1"/>
    <col min="7939" max="7939" width="29.5703125" style="154" customWidth="1"/>
    <col min="7940" max="7940" width="21" style="154" customWidth="1"/>
    <col min="7941" max="7941" width="23.5703125" style="154" customWidth="1"/>
    <col min="7942" max="7942" width="26.28515625" style="154" customWidth="1"/>
    <col min="7943" max="7943" width="18.85546875" style="154" customWidth="1"/>
    <col min="7944" max="8191" width="9.140625" style="154"/>
    <col min="8192" max="8192" width="2.5703125" style="154" customWidth="1"/>
    <col min="8193" max="8193" width="17.140625" style="154" customWidth="1"/>
    <col min="8194" max="8194" width="19" style="154" customWidth="1"/>
    <col min="8195" max="8195" width="29.5703125" style="154" customWidth="1"/>
    <col min="8196" max="8196" width="21" style="154" customWidth="1"/>
    <col min="8197" max="8197" width="23.5703125" style="154" customWidth="1"/>
    <col min="8198" max="8198" width="26.28515625" style="154" customWidth="1"/>
    <col min="8199" max="8199" width="18.85546875" style="154" customWidth="1"/>
    <col min="8200" max="8447" width="9.140625" style="154"/>
    <col min="8448" max="8448" width="2.5703125" style="154" customWidth="1"/>
    <col min="8449" max="8449" width="17.140625" style="154" customWidth="1"/>
    <col min="8450" max="8450" width="19" style="154" customWidth="1"/>
    <col min="8451" max="8451" width="29.5703125" style="154" customWidth="1"/>
    <col min="8452" max="8452" width="21" style="154" customWidth="1"/>
    <col min="8453" max="8453" width="23.5703125" style="154" customWidth="1"/>
    <col min="8454" max="8454" width="26.28515625" style="154" customWidth="1"/>
    <col min="8455" max="8455" width="18.85546875" style="154" customWidth="1"/>
    <col min="8456" max="8703" width="9.140625" style="154"/>
    <col min="8704" max="8704" width="2.5703125" style="154" customWidth="1"/>
    <col min="8705" max="8705" width="17.140625" style="154" customWidth="1"/>
    <col min="8706" max="8706" width="19" style="154" customWidth="1"/>
    <col min="8707" max="8707" width="29.5703125" style="154" customWidth="1"/>
    <col min="8708" max="8708" width="21" style="154" customWidth="1"/>
    <col min="8709" max="8709" width="23.5703125" style="154" customWidth="1"/>
    <col min="8710" max="8710" width="26.28515625" style="154" customWidth="1"/>
    <col min="8711" max="8711" width="18.85546875" style="154" customWidth="1"/>
    <col min="8712" max="8959" width="9.140625" style="154"/>
    <col min="8960" max="8960" width="2.5703125" style="154" customWidth="1"/>
    <col min="8961" max="8961" width="17.140625" style="154" customWidth="1"/>
    <col min="8962" max="8962" width="19" style="154" customWidth="1"/>
    <col min="8963" max="8963" width="29.5703125" style="154" customWidth="1"/>
    <col min="8964" max="8964" width="21" style="154" customWidth="1"/>
    <col min="8965" max="8965" width="23.5703125" style="154" customWidth="1"/>
    <col min="8966" max="8966" width="26.28515625" style="154" customWidth="1"/>
    <col min="8967" max="8967" width="18.85546875" style="154" customWidth="1"/>
    <col min="8968" max="9215" width="9.140625" style="154"/>
    <col min="9216" max="9216" width="2.5703125" style="154" customWidth="1"/>
    <col min="9217" max="9217" width="17.140625" style="154" customWidth="1"/>
    <col min="9218" max="9218" width="19" style="154" customWidth="1"/>
    <col min="9219" max="9219" width="29.5703125" style="154" customWidth="1"/>
    <col min="9220" max="9220" width="21" style="154" customWidth="1"/>
    <col min="9221" max="9221" width="23.5703125" style="154" customWidth="1"/>
    <col min="9222" max="9222" width="26.28515625" style="154" customWidth="1"/>
    <col min="9223" max="9223" width="18.85546875" style="154" customWidth="1"/>
    <col min="9224" max="9471" width="9.140625" style="154"/>
    <col min="9472" max="9472" width="2.5703125" style="154" customWidth="1"/>
    <col min="9473" max="9473" width="17.140625" style="154" customWidth="1"/>
    <col min="9474" max="9474" width="19" style="154" customWidth="1"/>
    <col min="9475" max="9475" width="29.5703125" style="154" customWidth="1"/>
    <col min="9476" max="9476" width="21" style="154" customWidth="1"/>
    <col min="9477" max="9477" width="23.5703125" style="154" customWidth="1"/>
    <col min="9478" max="9478" width="26.28515625" style="154" customWidth="1"/>
    <col min="9479" max="9479" width="18.85546875" style="154" customWidth="1"/>
    <col min="9480" max="9727" width="9.140625" style="154"/>
    <col min="9728" max="9728" width="2.5703125" style="154" customWidth="1"/>
    <col min="9729" max="9729" width="17.140625" style="154" customWidth="1"/>
    <col min="9730" max="9730" width="19" style="154" customWidth="1"/>
    <col min="9731" max="9731" width="29.5703125" style="154" customWidth="1"/>
    <col min="9732" max="9732" width="21" style="154" customWidth="1"/>
    <col min="9733" max="9733" width="23.5703125" style="154" customWidth="1"/>
    <col min="9734" max="9734" width="26.28515625" style="154" customWidth="1"/>
    <col min="9735" max="9735" width="18.85546875" style="154" customWidth="1"/>
    <col min="9736" max="9983" width="9.140625" style="154"/>
    <col min="9984" max="9984" width="2.5703125" style="154" customWidth="1"/>
    <col min="9985" max="9985" width="17.140625" style="154" customWidth="1"/>
    <col min="9986" max="9986" width="19" style="154" customWidth="1"/>
    <col min="9987" max="9987" width="29.5703125" style="154" customWidth="1"/>
    <col min="9988" max="9988" width="21" style="154" customWidth="1"/>
    <col min="9989" max="9989" width="23.5703125" style="154" customWidth="1"/>
    <col min="9990" max="9990" width="26.28515625" style="154" customWidth="1"/>
    <col min="9991" max="9991" width="18.85546875" style="154" customWidth="1"/>
    <col min="9992" max="10239" width="9.140625" style="154"/>
    <col min="10240" max="10240" width="2.5703125" style="154" customWidth="1"/>
    <col min="10241" max="10241" width="17.140625" style="154" customWidth="1"/>
    <col min="10242" max="10242" width="19" style="154" customWidth="1"/>
    <col min="10243" max="10243" width="29.5703125" style="154" customWidth="1"/>
    <col min="10244" max="10244" width="21" style="154" customWidth="1"/>
    <col min="10245" max="10245" width="23.5703125" style="154" customWidth="1"/>
    <col min="10246" max="10246" width="26.28515625" style="154" customWidth="1"/>
    <col min="10247" max="10247" width="18.85546875" style="154" customWidth="1"/>
    <col min="10248" max="10495" width="9.140625" style="154"/>
    <col min="10496" max="10496" width="2.5703125" style="154" customWidth="1"/>
    <col min="10497" max="10497" width="17.140625" style="154" customWidth="1"/>
    <col min="10498" max="10498" width="19" style="154" customWidth="1"/>
    <col min="10499" max="10499" width="29.5703125" style="154" customWidth="1"/>
    <col min="10500" max="10500" width="21" style="154" customWidth="1"/>
    <col min="10501" max="10501" width="23.5703125" style="154" customWidth="1"/>
    <col min="10502" max="10502" width="26.28515625" style="154" customWidth="1"/>
    <col min="10503" max="10503" width="18.85546875" style="154" customWidth="1"/>
    <col min="10504" max="10751" width="9.140625" style="154"/>
    <col min="10752" max="10752" width="2.5703125" style="154" customWidth="1"/>
    <col min="10753" max="10753" width="17.140625" style="154" customWidth="1"/>
    <col min="10754" max="10754" width="19" style="154" customWidth="1"/>
    <col min="10755" max="10755" width="29.5703125" style="154" customWidth="1"/>
    <col min="10756" max="10756" width="21" style="154" customWidth="1"/>
    <col min="10757" max="10757" width="23.5703125" style="154" customWidth="1"/>
    <col min="10758" max="10758" width="26.28515625" style="154" customWidth="1"/>
    <col min="10759" max="10759" width="18.85546875" style="154" customWidth="1"/>
    <col min="10760" max="11007" width="9.140625" style="154"/>
    <col min="11008" max="11008" width="2.5703125" style="154" customWidth="1"/>
    <col min="11009" max="11009" width="17.140625" style="154" customWidth="1"/>
    <col min="11010" max="11010" width="19" style="154" customWidth="1"/>
    <col min="11011" max="11011" width="29.5703125" style="154" customWidth="1"/>
    <col min="11012" max="11012" width="21" style="154" customWidth="1"/>
    <col min="11013" max="11013" width="23.5703125" style="154" customWidth="1"/>
    <col min="11014" max="11014" width="26.28515625" style="154" customWidth="1"/>
    <col min="11015" max="11015" width="18.85546875" style="154" customWidth="1"/>
    <col min="11016" max="11263" width="9.140625" style="154"/>
    <col min="11264" max="11264" width="2.5703125" style="154" customWidth="1"/>
    <col min="11265" max="11265" width="17.140625" style="154" customWidth="1"/>
    <col min="11266" max="11266" width="19" style="154" customWidth="1"/>
    <col min="11267" max="11267" width="29.5703125" style="154" customWidth="1"/>
    <col min="11268" max="11268" width="21" style="154" customWidth="1"/>
    <col min="11269" max="11269" width="23.5703125" style="154" customWidth="1"/>
    <col min="11270" max="11270" width="26.28515625" style="154" customWidth="1"/>
    <col min="11271" max="11271" width="18.85546875" style="154" customWidth="1"/>
    <col min="11272" max="11519" width="9.140625" style="154"/>
    <col min="11520" max="11520" width="2.5703125" style="154" customWidth="1"/>
    <col min="11521" max="11521" width="17.140625" style="154" customWidth="1"/>
    <col min="11522" max="11522" width="19" style="154" customWidth="1"/>
    <col min="11523" max="11523" width="29.5703125" style="154" customWidth="1"/>
    <col min="11524" max="11524" width="21" style="154" customWidth="1"/>
    <col min="11525" max="11525" width="23.5703125" style="154" customWidth="1"/>
    <col min="11526" max="11526" width="26.28515625" style="154" customWidth="1"/>
    <col min="11527" max="11527" width="18.85546875" style="154" customWidth="1"/>
    <col min="11528" max="11775" width="9.140625" style="154"/>
    <col min="11776" max="11776" width="2.5703125" style="154" customWidth="1"/>
    <col min="11777" max="11777" width="17.140625" style="154" customWidth="1"/>
    <col min="11778" max="11778" width="19" style="154" customWidth="1"/>
    <col min="11779" max="11779" width="29.5703125" style="154" customWidth="1"/>
    <col min="11780" max="11780" width="21" style="154" customWidth="1"/>
    <col min="11781" max="11781" width="23.5703125" style="154" customWidth="1"/>
    <col min="11782" max="11782" width="26.28515625" style="154" customWidth="1"/>
    <col min="11783" max="11783" width="18.85546875" style="154" customWidth="1"/>
    <col min="11784" max="12031" width="9.140625" style="154"/>
    <col min="12032" max="12032" width="2.5703125" style="154" customWidth="1"/>
    <col min="12033" max="12033" width="17.140625" style="154" customWidth="1"/>
    <col min="12034" max="12034" width="19" style="154" customWidth="1"/>
    <col min="12035" max="12035" width="29.5703125" style="154" customWidth="1"/>
    <col min="12036" max="12036" width="21" style="154" customWidth="1"/>
    <col min="12037" max="12037" width="23.5703125" style="154" customWidth="1"/>
    <col min="12038" max="12038" width="26.28515625" style="154" customWidth="1"/>
    <col min="12039" max="12039" width="18.85546875" style="154" customWidth="1"/>
    <col min="12040" max="12287" width="9.140625" style="154"/>
    <col min="12288" max="12288" width="2.5703125" style="154" customWidth="1"/>
    <col min="12289" max="12289" width="17.140625" style="154" customWidth="1"/>
    <col min="12290" max="12290" width="19" style="154" customWidth="1"/>
    <col min="12291" max="12291" width="29.5703125" style="154" customWidth="1"/>
    <col min="12292" max="12292" width="21" style="154" customWidth="1"/>
    <col min="12293" max="12293" width="23.5703125" style="154" customWidth="1"/>
    <col min="12294" max="12294" width="26.28515625" style="154" customWidth="1"/>
    <col min="12295" max="12295" width="18.85546875" style="154" customWidth="1"/>
    <col min="12296" max="12543" width="9.140625" style="154"/>
    <col min="12544" max="12544" width="2.5703125" style="154" customWidth="1"/>
    <col min="12545" max="12545" width="17.140625" style="154" customWidth="1"/>
    <col min="12546" max="12546" width="19" style="154" customWidth="1"/>
    <col min="12547" max="12547" width="29.5703125" style="154" customWidth="1"/>
    <col min="12548" max="12548" width="21" style="154" customWidth="1"/>
    <col min="12549" max="12549" width="23.5703125" style="154" customWidth="1"/>
    <col min="12550" max="12550" width="26.28515625" style="154" customWidth="1"/>
    <col min="12551" max="12551" width="18.85546875" style="154" customWidth="1"/>
    <col min="12552" max="12799" width="9.140625" style="154"/>
    <col min="12800" max="12800" width="2.5703125" style="154" customWidth="1"/>
    <col min="12801" max="12801" width="17.140625" style="154" customWidth="1"/>
    <col min="12802" max="12802" width="19" style="154" customWidth="1"/>
    <col min="12803" max="12803" width="29.5703125" style="154" customWidth="1"/>
    <col min="12804" max="12804" width="21" style="154" customWidth="1"/>
    <col min="12805" max="12805" width="23.5703125" style="154" customWidth="1"/>
    <col min="12806" max="12806" width="26.28515625" style="154" customWidth="1"/>
    <col min="12807" max="12807" width="18.85546875" style="154" customWidth="1"/>
    <col min="12808" max="13055" width="9.140625" style="154"/>
    <col min="13056" max="13056" width="2.5703125" style="154" customWidth="1"/>
    <col min="13057" max="13057" width="17.140625" style="154" customWidth="1"/>
    <col min="13058" max="13058" width="19" style="154" customWidth="1"/>
    <col min="13059" max="13059" width="29.5703125" style="154" customWidth="1"/>
    <col min="13060" max="13060" width="21" style="154" customWidth="1"/>
    <col min="13061" max="13061" width="23.5703125" style="154" customWidth="1"/>
    <col min="13062" max="13062" width="26.28515625" style="154" customWidth="1"/>
    <col min="13063" max="13063" width="18.85546875" style="154" customWidth="1"/>
    <col min="13064" max="13311" width="9.140625" style="154"/>
    <col min="13312" max="13312" width="2.5703125" style="154" customWidth="1"/>
    <col min="13313" max="13313" width="17.140625" style="154" customWidth="1"/>
    <col min="13314" max="13314" width="19" style="154" customWidth="1"/>
    <col min="13315" max="13315" width="29.5703125" style="154" customWidth="1"/>
    <col min="13316" max="13316" width="21" style="154" customWidth="1"/>
    <col min="13317" max="13317" width="23.5703125" style="154" customWidth="1"/>
    <col min="13318" max="13318" width="26.28515625" style="154" customWidth="1"/>
    <col min="13319" max="13319" width="18.85546875" style="154" customWidth="1"/>
    <col min="13320" max="13567" width="9.140625" style="154"/>
    <col min="13568" max="13568" width="2.5703125" style="154" customWidth="1"/>
    <col min="13569" max="13569" width="17.140625" style="154" customWidth="1"/>
    <col min="13570" max="13570" width="19" style="154" customWidth="1"/>
    <col min="13571" max="13571" width="29.5703125" style="154" customWidth="1"/>
    <col min="13572" max="13572" width="21" style="154" customWidth="1"/>
    <col min="13573" max="13573" width="23.5703125" style="154" customWidth="1"/>
    <col min="13574" max="13574" width="26.28515625" style="154" customWidth="1"/>
    <col min="13575" max="13575" width="18.85546875" style="154" customWidth="1"/>
    <col min="13576" max="13823" width="9.140625" style="154"/>
    <col min="13824" max="13824" width="2.5703125" style="154" customWidth="1"/>
    <col min="13825" max="13825" width="17.140625" style="154" customWidth="1"/>
    <col min="13826" max="13826" width="19" style="154" customWidth="1"/>
    <col min="13827" max="13827" width="29.5703125" style="154" customWidth="1"/>
    <col min="13828" max="13828" width="21" style="154" customWidth="1"/>
    <col min="13829" max="13829" width="23.5703125" style="154" customWidth="1"/>
    <col min="13830" max="13830" width="26.28515625" style="154" customWidth="1"/>
    <col min="13831" max="13831" width="18.85546875" style="154" customWidth="1"/>
    <col min="13832" max="14079" width="9.140625" style="154"/>
    <col min="14080" max="14080" width="2.5703125" style="154" customWidth="1"/>
    <col min="14081" max="14081" width="17.140625" style="154" customWidth="1"/>
    <col min="14082" max="14082" width="19" style="154" customWidth="1"/>
    <col min="14083" max="14083" width="29.5703125" style="154" customWidth="1"/>
    <col min="14084" max="14084" width="21" style="154" customWidth="1"/>
    <col min="14085" max="14085" width="23.5703125" style="154" customWidth="1"/>
    <col min="14086" max="14086" width="26.28515625" style="154" customWidth="1"/>
    <col min="14087" max="14087" width="18.85546875" style="154" customWidth="1"/>
    <col min="14088" max="14335" width="9.140625" style="154"/>
    <col min="14336" max="14336" width="2.5703125" style="154" customWidth="1"/>
    <col min="14337" max="14337" width="17.140625" style="154" customWidth="1"/>
    <col min="14338" max="14338" width="19" style="154" customWidth="1"/>
    <col min="14339" max="14339" width="29.5703125" style="154" customWidth="1"/>
    <col min="14340" max="14340" width="21" style="154" customWidth="1"/>
    <col min="14341" max="14341" width="23.5703125" style="154" customWidth="1"/>
    <col min="14342" max="14342" width="26.28515625" style="154" customWidth="1"/>
    <col min="14343" max="14343" width="18.85546875" style="154" customWidth="1"/>
    <col min="14344" max="14591" width="9.140625" style="154"/>
    <col min="14592" max="14592" width="2.5703125" style="154" customWidth="1"/>
    <col min="14593" max="14593" width="17.140625" style="154" customWidth="1"/>
    <col min="14594" max="14594" width="19" style="154" customWidth="1"/>
    <col min="14595" max="14595" width="29.5703125" style="154" customWidth="1"/>
    <col min="14596" max="14596" width="21" style="154" customWidth="1"/>
    <col min="14597" max="14597" width="23.5703125" style="154" customWidth="1"/>
    <col min="14598" max="14598" width="26.28515625" style="154" customWidth="1"/>
    <col min="14599" max="14599" width="18.85546875" style="154" customWidth="1"/>
    <col min="14600" max="14847" width="9.140625" style="154"/>
    <col min="14848" max="14848" width="2.5703125" style="154" customWidth="1"/>
    <col min="14849" max="14849" width="17.140625" style="154" customWidth="1"/>
    <col min="14850" max="14850" width="19" style="154" customWidth="1"/>
    <col min="14851" max="14851" width="29.5703125" style="154" customWidth="1"/>
    <col min="14852" max="14852" width="21" style="154" customWidth="1"/>
    <col min="14853" max="14853" width="23.5703125" style="154" customWidth="1"/>
    <col min="14854" max="14854" width="26.28515625" style="154" customWidth="1"/>
    <col min="14855" max="14855" width="18.85546875" style="154" customWidth="1"/>
    <col min="14856" max="15103" width="9.140625" style="154"/>
    <col min="15104" max="15104" width="2.5703125" style="154" customWidth="1"/>
    <col min="15105" max="15105" width="17.140625" style="154" customWidth="1"/>
    <col min="15106" max="15106" width="19" style="154" customWidth="1"/>
    <col min="15107" max="15107" width="29.5703125" style="154" customWidth="1"/>
    <col min="15108" max="15108" width="21" style="154" customWidth="1"/>
    <col min="15109" max="15109" width="23.5703125" style="154" customWidth="1"/>
    <col min="15110" max="15110" width="26.28515625" style="154" customWidth="1"/>
    <col min="15111" max="15111" width="18.85546875" style="154" customWidth="1"/>
    <col min="15112" max="15359" width="9.140625" style="154"/>
    <col min="15360" max="15360" width="2.5703125" style="154" customWidth="1"/>
    <col min="15361" max="15361" width="17.140625" style="154" customWidth="1"/>
    <col min="15362" max="15362" width="19" style="154" customWidth="1"/>
    <col min="15363" max="15363" width="29.5703125" style="154" customWidth="1"/>
    <col min="15364" max="15364" width="21" style="154" customWidth="1"/>
    <col min="15365" max="15365" width="23.5703125" style="154" customWidth="1"/>
    <col min="15366" max="15366" width="26.28515625" style="154" customWidth="1"/>
    <col min="15367" max="15367" width="18.85546875" style="154" customWidth="1"/>
    <col min="15368" max="15615" width="9.140625" style="154"/>
    <col min="15616" max="15616" width="2.5703125" style="154" customWidth="1"/>
    <col min="15617" max="15617" width="17.140625" style="154" customWidth="1"/>
    <col min="15618" max="15618" width="19" style="154" customWidth="1"/>
    <col min="15619" max="15619" width="29.5703125" style="154" customWidth="1"/>
    <col min="15620" max="15620" width="21" style="154" customWidth="1"/>
    <col min="15621" max="15621" width="23.5703125" style="154" customWidth="1"/>
    <col min="15622" max="15622" width="26.28515625" style="154" customWidth="1"/>
    <col min="15623" max="15623" width="18.85546875" style="154" customWidth="1"/>
    <col min="15624" max="15871" width="9.140625" style="154"/>
    <col min="15872" max="15872" width="2.5703125" style="154" customWidth="1"/>
    <col min="15873" max="15873" width="17.140625" style="154" customWidth="1"/>
    <col min="15874" max="15874" width="19" style="154" customWidth="1"/>
    <col min="15875" max="15875" width="29.5703125" style="154" customWidth="1"/>
    <col min="15876" max="15876" width="21" style="154" customWidth="1"/>
    <col min="15877" max="15877" width="23.5703125" style="154" customWidth="1"/>
    <col min="15878" max="15878" width="26.28515625" style="154" customWidth="1"/>
    <col min="15879" max="15879" width="18.85546875" style="154" customWidth="1"/>
    <col min="15880" max="16127" width="9.140625" style="154"/>
    <col min="16128" max="16128" width="2.5703125" style="154" customWidth="1"/>
    <col min="16129" max="16129" width="17.140625" style="154" customWidth="1"/>
    <col min="16130" max="16130" width="19" style="154" customWidth="1"/>
    <col min="16131" max="16131" width="29.5703125" style="154" customWidth="1"/>
    <col min="16132" max="16132" width="21" style="154" customWidth="1"/>
    <col min="16133" max="16133" width="23.5703125" style="154" customWidth="1"/>
    <col min="16134" max="16134" width="26.28515625" style="154" customWidth="1"/>
    <col min="16135" max="16135" width="18.85546875" style="154" customWidth="1"/>
    <col min="16136" max="16384" width="9.140625" style="154"/>
  </cols>
  <sheetData>
    <row r="3" spans="1:11" x14ac:dyDescent="0.2">
      <c r="I3" s="551" t="s">
        <v>307</v>
      </c>
      <c r="J3" s="552"/>
      <c r="K3" s="553"/>
    </row>
    <row r="4" spans="1:11" customFormat="1" x14ac:dyDescent="0.2"/>
    <row r="5" spans="1:11" customFormat="1" ht="63.75" customHeight="1" x14ac:dyDescent="0.2">
      <c r="A5" s="313" t="s">
        <v>146</v>
      </c>
      <c r="B5" s="817">
        <f>N_HankkeenNimi</f>
        <v>0</v>
      </c>
      <c r="C5" s="818"/>
      <c r="D5" s="818"/>
      <c r="E5" s="818"/>
      <c r="F5" s="818"/>
      <c r="G5" s="819"/>
    </row>
    <row r="6" spans="1:11" x14ac:dyDescent="0.2">
      <c r="G6" s="155"/>
    </row>
    <row r="7" spans="1:11" ht="15" x14ac:dyDescent="0.25">
      <c r="A7" s="310" t="s">
        <v>326</v>
      </c>
      <c r="B7" s="354" t="s">
        <v>176</v>
      </c>
      <c r="C7" s="315"/>
      <c r="D7" s="311"/>
      <c r="E7" s="311"/>
      <c r="F7" s="311"/>
      <c r="G7" s="355">
        <f>SUM(G12:G53)</f>
        <v>0</v>
      </c>
    </row>
    <row r="8" spans="1:11" customFormat="1" x14ac:dyDescent="0.2"/>
    <row r="9" spans="1:11" customFormat="1" ht="63.75" customHeight="1" x14ac:dyDescent="0.2">
      <c r="A9" s="313" t="s">
        <v>177</v>
      </c>
      <c r="B9" s="817">
        <f>N_Tavoite1Toiminto2</f>
        <v>0</v>
      </c>
      <c r="C9" s="818"/>
      <c r="D9" s="818"/>
      <c r="E9" s="818"/>
      <c r="F9" s="818"/>
      <c r="G9" s="819"/>
    </row>
    <row r="10" spans="1:11" customFormat="1" x14ac:dyDescent="0.2">
      <c r="G10" s="156"/>
    </row>
    <row r="11" spans="1:11" customFormat="1" ht="75" x14ac:dyDescent="0.2">
      <c r="A11" s="356" t="s">
        <v>178</v>
      </c>
      <c r="B11" s="356" t="s">
        <v>255</v>
      </c>
      <c r="C11" s="356" t="s">
        <v>179</v>
      </c>
      <c r="D11" s="356" t="s">
        <v>323</v>
      </c>
      <c r="E11" s="352" t="s">
        <v>257</v>
      </c>
      <c r="F11" s="356" t="s">
        <v>548</v>
      </c>
      <c r="G11" s="352" t="s">
        <v>258</v>
      </c>
    </row>
    <row r="12" spans="1:11" customFormat="1" ht="13.35" customHeight="1" x14ac:dyDescent="0.2">
      <c r="A12" s="212" t="s">
        <v>322</v>
      </c>
      <c r="B12" s="213"/>
      <c r="C12" s="212"/>
      <c r="D12" s="214"/>
      <c r="E12" s="214"/>
      <c r="F12" s="215"/>
      <c r="G12" s="216">
        <v>0</v>
      </c>
    </row>
    <row r="13" spans="1:11" customFormat="1" ht="13.35" customHeight="1" x14ac:dyDescent="0.2">
      <c r="A13" s="212"/>
      <c r="B13" s="213"/>
      <c r="C13" s="217"/>
      <c r="D13" s="214"/>
      <c r="E13" s="214"/>
      <c r="F13" s="215"/>
      <c r="G13" s="214"/>
      <c r="I13" s="154"/>
    </row>
    <row r="14" spans="1:11" customFormat="1" ht="13.35" customHeight="1" x14ac:dyDescent="0.2">
      <c r="A14" s="212"/>
      <c r="B14" s="213"/>
      <c r="C14" s="217"/>
      <c r="D14" s="214"/>
      <c r="E14" s="214"/>
      <c r="F14" s="215"/>
      <c r="G14" s="214"/>
    </row>
    <row r="15" spans="1:11" ht="13.35" customHeight="1" x14ac:dyDescent="0.2">
      <c r="A15" s="212"/>
      <c r="B15" s="213"/>
      <c r="C15" s="217"/>
      <c r="D15" s="214"/>
      <c r="E15" s="214"/>
      <c r="F15" s="215"/>
      <c r="G15" s="214"/>
    </row>
    <row r="16" spans="1:11" ht="13.35" customHeight="1" x14ac:dyDescent="0.2">
      <c r="A16" s="212"/>
      <c r="B16" s="213"/>
      <c r="C16" s="217"/>
      <c r="D16" s="214"/>
      <c r="E16" s="214"/>
      <c r="F16" s="215"/>
      <c r="G16" s="214"/>
    </row>
    <row r="17" spans="1:7" ht="13.15" customHeight="1" x14ac:dyDescent="0.2">
      <c r="A17" s="212"/>
      <c r="B17" s="213"/>
      <c r="C17" s="217"/>
      <c r="D17" s="214"/>
      <c r="E17" s="214"/>
      <c r="F17" s="215"/>
      <c r="G17" s="214"/>
    </row>
    <row r="18" spans="1:7" ht="13.15" customHeight="1" x14ac:dyDescent="0.2">
      <c r="A18" s="212"/>
      <c r="B18" s="213"/>
      <c r="C18" s="217"/>
      <c r="D18" s="214"/>
      <c r="E18" s="214"/>
      <c r="F18" s="215"/>
      <c r="G18" s="214"/>
    </row>
    <row r="19" spans="1:7" ht="13.15" customHeight="1" x14ac:dyDescent="0.2">
      <c r="A19" s="212"/>
      <c r="B19" s="213"/>
      <c r="C19" s="217"/>
      <c r="D19" s="214"/>
      <c r="E19" s="214"/>
      <c r="F19" s="215"/>
      <c r="G19" s="214"/>
    </row>
    <row r="20" spans="1:7" ht="13.15" customHeight="1" x14ac:dyDescent="0.2">
      <c r="A20" s="212"/>
      <c r="B20" s="213"/>
      <c r="C20" s="217"/>
      <c r="D20" s="214"/>
      <c r="E20" s="214"/>
      <c r="F20" s="215"/>
      <c r="G20" s="214"/>
    </row>
    <row r="21" spans="1:7" ht="13.15" customHeight="1" x14ac:dyDescent="0.2">
      <c r="A21" s="212"/>
      <c r="B21" s="213"/>
      <c r="C21" s="217"/>
      <c r="D21" s="214"/>
      <c r="E21" s="214"/>
      <c r="F21" s="215"/>
      <c r="G21" s="214"/>
    </row>
    <row r="22" spans="1:7" ht="13.15" customHeight="1" x14ac:dyDescent="0.2">
      <c r="A22" s="212"/>
      <c r="B22" s="213"/>
      <c r="C22" s="217"/>
      <c r="D22" s="214"/>
      <c r="E22" s="214"/>
      <c r="F22" s="215"/>
      <c r="G22" s="214"/>
    </row>
    <row r="23" spans="1:7" ht="13.15" customHeight="1" x14ac:dyDescent="0.2">
      <c r="A23" s="212"/>
      <c r="B23" s="213"/>
      <c r="C23" s="217"/>
      <c r="D23" s="214"/>
      <c r="E23" s="214"/>
      <c r="F23" s="215"/>
      <c r="G23" s="214"/>
    </row>
    <row r="24" spans="1:7" ht="13.15" customHeight="1" x14ac:dyDescent="0.2">
      <c r="A24" s="212"/>
      <c r="B24" s="213"/>
      <c r="C24" s="217"/>
      <c r="D24" s="214"/>
      <c r="E24" s="214"/>
      <c r="F24" s="215"/>
      <c r="G24" s="214"/>
    </row>
    <row r="25" spans="1:7" ht="13.15" customHeight="1" x14ac:dyDescent="0.2">
      <c r="A25" s="212"/>
      <c r="B25" s="213"/>
      <c r="C25" s="217"/>
      <c r="D25" s="214"/>
      <c r="E25" s="214"/>
      <c r="F25" s="215"/>
      <c r="G25" s="214"/>
    </row>
    <row r="26" spans="1:7" ht="13.15" customHeight="1" x14ac:dyDescent="0.2">
      <c r="A26" s="212"/>
      <c r="B26" s="213"/>
      <c r="C26" s="217"/>
      <c r="D26" s="214"/>
      <c r="E26" s="214"/>
      <c r="F26" s="215"/>
      <c r="G26" s="214"/>
    </row>
    <row r="27" spans="1:7" ht="13.15" customHeight="1" x14ac:dyDescent="0.2">
      <c r="A27" s="212"/>
      <c r="B27" s="213"/>
      <c r="C27" s="217"/>
      <c r="D27" s="214"/>
      <c r="E27" s="214"/>
      <c r="F27" s="215"/>
      <c r="G27" s="214"/>
    </row>
    <row r="28" spans="1:7" ht="13.15" customHeight="1" x14ac:dyDescent="0.2">
      <c r="A28" s="212"/>
      <c r="B28" s="213"/>
      <c r="C28" s="217"/>
      <c r="D28" s="214"/>
      <c r="E28" s="214"/>
      <c r="F28" s="215"/>
      <c r="G28" s="214"/>
    </row>
    <row r="29" spans="1:7" ht="13.15" customHeight="1" x14ac:dyDescent="0.2">
      <c r="A29" s="212"/>
      <c r="B29" s="213"/>
      <c r="C29" s="217"/>
      <c r="D29" s="214"/>
      <c r="E29" s="214"/>
      <c r="F29" s="215"/>
      <c r="G29" s="214"/>
    </row>
    <row r="30" spans="1:7" ht="13.15" customHeight="1" x14ac:dyDescent="0.2">
      <c r="A30" s="212"/>
      <c r="B30" s="213"/>
      <c r="C30" s="217"/>
      <c r="D30" s="214"/>
      <c r="E30" s="214"/>
      <c r="F30" s="215"/>
      <c r="G30" s="214"/>
    </row>
    <row r="31" spans="1:7" ht="13.15" customHeight="1" x14ac:dyDescent="0.2">
      <c r="A31" s="212"/>
      <c r="B31" s="213"/>
      <c r="C31" s="217"/>
      <c r="D31" s="214"/>
      <c r="E31" s="214"/>
      <c r="F31" s="215"/>
      <c r="G31" s="214"/>
    </row>
    <row r="32" spans="1:7" ht="13.15" customHeight="1" x14ac:dyDescent="0.2">
      <c r="A32" s="212"/>
      <c r="B32" s="213"/>
      <c r="C32" s="217"/>
      <c r="D32" s="214"/>
      <c r="E32" s="214"/>
      <c r="F32" s="215"/>
      <c r="G32" s="214"/>
    </row>
    <row r="33" spans="1:7" ht="13.15" customHeight="1" x14ac:dyDescent="0.2">
      <c r="A33" s="212"/>
      <c r="B33" s="213"/>
      <c r="C33" s="217"/>
      <c r="D33" s="214"/>
      <c r="E33" s="214"/>
      <c r="F33" s="215"/>
      <c r="G33" s="214"/>
    </row>
    <row r="34" spans="1:7" ht="13.15" customHeight="1" x14ac:dyDescent="0.2">
      <c r="A34" s="212"/>
      <c r="B34" s="213"/>
      <c r="C34" s="217"/>
      <c r="D34" s="214"/>
      <c r="E34" s="214"/>
      <c r="F34" s="215"/>
      <c r="G34" s="214"/>
    </row>
    <row r="35" spans="1:7" ht="13.15" customHeight="1" x14ac:dyDescent="0.2">
      <c r="A35" s="212"/>
      <c r="B35" s="213"/>
      <c r="C35" s="217"/>
      <c r="D35" s="214"/>
      <c r="E35" s="214"/>
      <c r="F35" s="215"/>
      <c r="G35" s="214"/>
    </row>
    <row r="36" spans="1:7" ht="13.15" customHeight="1" x14ac:dyDescent="0.2">
      <c r="A36" s="212"/>
      <c r="B36" s="213"/>
      <c r="C36" s="217"/>
      <c r="D36" s="214"/>
      <c r="E36" s="214"/>
      <c r="F36" s="215"/>
      <c r="G36" s="214"/>
    </row>
    <row r="37" spans="1:7" ht="13.15" customHeight="1" x14ac:dyDescent="0.2">
      <c r="A37" s="212"/>
      <c r="B37" s="213"/>
      <c r="C37" s="217"/>
      <c r="D37" s="214"/>
      <c r="E37" s="214"/>
      <c r="F37" s="215"/>
      <c r="G37" s="214"/>
    </row>
    <row r="38" spans="1:7" ht="13.15" customHeight="1" x14ac:dyDescent="0.2">
      <c r="A38" s="212"/>
      <c r="B38" s="213"/>
      <c r="C38" s="217"/>
      <c r="D38" s="214"/>
      <c r="E38" s="214"/>
      <c r="F38" s="215"/>
      <c r="G38" s="214"/>
    </row>
    <row r="39" spans="1:7" ht="13.15" customHeight="1" x14ac:dyDescent="0.2">
      <c r="A39" s="212"/>
      <c r="B39" s="213"/>
      <c r="C39" s="217"/>
      <c r="D39" s="214"/>
      <c r="E39" s="214"/>
      <c r="F39" s="215"/>
      <c r="G39" s="214"/>
    </row>
    <row r="40" spans="1:7" ht="13.15" customHeight="1" x14ac:dyDescent="0.2">
      <c r="A40" s="212"/>
      <c r="B40" s="213"/>
      <c r="C40" s="217"/>
      <c r="D40" s="214"/>
      <c r="E40" s="214"/>
      <c r="F40" s="215"/>
      <c r="G40" s="214"/>
    </row>
    <row r="41" spans="1:7" ht="13.15" customHeight="1" x14ac:dyDescent="0.2">
      <c r="A41" s="212"/>
      <c r="B41" s="213"/>
      <c r="C41" s="217"/>
      <c r="D41" s="214"/>
      <c r="E41" s="214"/>
      <c r="F41" s="215"/>
      <c r="G41" s="214"/>
    </row>
    <row r="42" spans="1:7" ht="13.15" customHeight="1" x14ac:dyDescent="0.2">
      <c r="A42" s="212"/>
      <c r="B42" s="213"/>
      <c r="C42" s="217"/>
      <c r="D42" s="214"/>
      <c r="E42" s="214"/>
      <c r="F42" s="215"/>
      <c r="G42" s="214"/>
    </row>
    <row r="43" spans="1:7" ht="13.15" customHeight="1" x14ac:dyDescent="0.2">
      <c r="A43" s="212"/>
      <c r="B43" s="213"/>
      <c r="C43" s="217"/>
      <c r="D43" s="214"/>
      <c r="E43" s="214"/>
      <c r="F43" s="215"/>
      <c r="G43" s="214"/>
    </row>
    <row r="44" spans="1:7" ht="13.15" customHeight="1" x14ac:dyDescent="0.2">
      <c r="A44" s="212"/>
      <c r="B44" s="213"/>
      <c r="C44" s="217"/>
      <c r="D44" s="214"/>
      <c r="E44" s="214"/>
      <c r="F44" s="215"/>
      <c r="G44" s="214"/>
    </row>
    <row r="45" spans="1:7" ht="13.15" customHeight="1" x14ac:dyDescent="0.2">
      <c r="A45" s="212"/>
      <c r="B45" s="213"/>
      <c r="C45" s="217"/>
      <c r="D45" s="214"/>
      <c r="E45" s="214"/>
      <c r="F45" s="215"/>
      <c r="G45" s="214"/>
    </row>
    <row r="46" spans="1:7" ht="13.15" customHeight="1" x14ac:dyDescent="0.2">
      <c r="A46" s="212"/>
      <c r="B46" s="213"/>
      <c r="C46" s="217"/>
      <c r="D46" s="214"/>
      <c r="E46" s="214"/>
      <c r="F46" s="215"/>
      <c r="G46" s="214"/>
    </row>
    <row r="47" spans="1:7" ht="13.15" customHeight="1" x14ac:dyDescent="0.2">
      <c r="A47" s="212"/>
      <c r="B47" s="213"/>
      <c r="C47" s="217"/>
      <c r="D47" s="214"/>
      <c r="E47" s="214"/>
      <c r="F47" s="215"/>
      <c r="G47" s="214"/>
    </row>
    <row r="48" spans="1:7" ht="13.15" customHeight="1" x14ac:dyDescent="0.2">
      <c r="A48" s="212"/>
      <c r="B48" s="213"/>
      <c r="C48" s="217"/>
      <c r="D48" s="214"/>
      <c r="E48" s="214"/>
      <c r="F48" s="215"/>
      <c r="G48" s="214"/>
    </row>
    <row r="49" spans="1:7" ht="13.15" customHeight="1" x14ac:dyDescent="0.2">
      <c r="A49" s="212"/>
      <c r="B49" s="213"/>
      <c r="C49" s="217"/>
      <c r="D49" s="214"/>
      <c r="E49" s="214"/>
      <c r="F49" s="215"/>
      <c r="G49" s="214"/>
    </row>
    <row r="50" spans="1:7" ht="13.15" customHeight="1" x14ac:dyDescent="0.2">
      <c r="A50" s="212"/>
      <c r="B50" s="213"/>
      <c r="C50" s="217"/>
      <c r="D50" s="214"/>
      <c r="E50" s="214"/>
      <c r="F50" s="215"/>
      <c r="G50" s="214"/>
    </row>
    <row r="51" spans="1:7" ht="13.15" customHeight="1" x14ac:dyDescent="0.2">
      <c r="A51" s="212"/>
      <c r="B51" s="213"/>
      <c r="C51" s="217"/>
      <c r="D51" s="214"/>
      <c r="E51" s="214"/>
      <c r="F51" s="215"/>
      <c r="G51" s="214"/>
    </row>
    <row r="52" spans="1:7" ht="13.15" customHeight="1" x14ac:dyDescent="0.2">
      <c r="A52" s="212"/>
      <c r="B52" s="213"/>
      <c r="C52" s="217"/>
      <c r="D52" s="214"/>
      <c r="E52" s="214"/>
      <c r="F52" s="215"/>
      <c r="G52" s="214"/>
    </row>
    <row r="53" spans="1:7" ht="13.15" customHeight="1" x14ac:dyDescent="0.2">
      <c r="A53" s="212"/>
      <c r="B53" s="213"/>
      <c r="C53" s="217"/>
      <c r="D53" s="214"/>
      <c r="E53" s="214"/>
      <c r="F53" s="215"/>
      <c r="G53" s="214"/>
    </row>
    <row r="54" spans="1:7" ht="13.15" customHeight="1" x14ac:dyDescent="0.2"/>
    <row r="55" spans="1:7" ht="13.15" customHeight="1" x14ac:dyDescent="0.2"/>
    <row r="56" spans="1:7" ht="13.15" customHeight="1" x14ac:dyDescent="0.2">
      <c r="A56" s="836" t="s">
        <v>148</v>
      </c>
      <c r="B56" s="837"/>
      <c r="C56" s="837"/>
      <c r="D56" s="838"/>
      <c r="E56" s="1"/>
      <c r="F56" s="1"/>
    </row>
    <row r="57" spans="1:7" x14ac:dyDescent="0.2">
      <c r="A57" s="649"/>
      <c r="B57" s="567"/>
      <c r="C57" s="567"/>
      <c r="D57" s="650"/>
      <c r="E57" s="235"/>
      <c r="F57" s="235"/>
    </row>
    <row r="58" spans="1:7" x14ac:dyDescent="0.2">
      <c r="A58" s="649"/>
      <c r="B58" s="567"/>
      <c r="C58" s="567"/>
      <c r="D58" s="650"/>
      <c r="E58" s="235"/>
      <c r="F58" s="235"/>
    </row>
    <row r="59" spans="1:7" x14ac:dyDescent="0.2">
      <c r="A59" s="649"/>
      <c r="B59" s="567"/>
      <c r="C59" s="567"/>
      <c r="D59" s="650"/>
      <c r="E59" s="235"/>
      <c r="F59" s="235"/>
    </row>
    <row r="60" spans="1:7" x14ac:dyDescent="0.2">
      <c r="A60" s="651"/>
      <c r="B60" s="652"/>
      <c r="C60" s="652"/>
      <c r="D60" s="653"/>
      <c r="E60" s="235"/>
      <c r="F60" s="235"/>
    </row>
  </sheetData>
  <sheetProtection selectLockedCells="1"/>
  <mergeCells count="5">
    <mergeCell ref="B5:G5"/>
    <mergeCell ref="B9:G9"/>
    <mergeCell ref="A57:D60"/>
    <mergeCell ref="I3:K3"/>
    <mergeCell ref="A56:D56"/>
  </mergeCells>
  <dataValidations count="9">
    <dataValidation type="list" allowBlank="1" showInputMessage="1" showErrorMessage="1" sqref="A13:A53 IW13:IW53 SS13:SS53 ACO13:ACO53 AMK13:AMK53 AWG13:AWG53 BGC13:BGC53 BPY13:BPY53 BZU13:BZU53 CJQ13:CJQ53 CTM13:CTM53 DDI13:DDI53 DNE13:DNE53 DXA13:DXA53 EGW13:EGW53 EQS13:EQS53 FAO13:FAO53 FKK13:FKK53 FUG13:FUG53 GEC13:GEC53 GNY13:GNY53 GXU13:GXU53 HHQ13:HHQ53 HRM13:HRM53 IBI13:IBI53 ILE13:ILE53 IVA13:IVA53 JEW13:JEW53 JOS13:JOS53 JYO13:JYO53 KIK13:KIK53 KSG13:KSG53 LCC13:LCC53 LLY13:LLY53 LVU13:LVU53 MFQ13:MFQ53 MPM13:MPM53 MZI13:MZI53 NJE13:NJE53 NTA13:NTA53 OCW13:OCW53 OMS13:OMS53 OWO13:OWO53 PGK13:PGK53 PQG13:PQG53 QAC13:QAC53 QJY13:QJY53 QTU13:QTU53 RDQ13:RDQ53 RNM13:RNM53 RXI13:RXI53 SHE13:SHE53 SRA13:SRA53 TAW13:TAW53 TKS13:TKS53 TUO13:TUO53 UEK13:UEK53 UOG13:UOG53 UYC13:UYC53 VHY13:VHY53 VRU13:VRU53 WBQ13:WBQ53 WLM13:WLM53 WVI13:WVI53 A65549:A65589 IW65549:IW65589 SS65549:SS65589 ACO65549:ACO65589 AMK65549:AMK65589 AWG65549:AWG65589 BGC65549:BGC65589 BPY65549:BPY65589 BZU65549:BZU65589 CJQ65549:CJQ65589 CTM65549:CTM65589 DDI65549:DDI65589 DNE65549:DNE65589 DXA65549:DXA65589 EGW65549:EGW65589 EQS65549:EQS65589 FAO65549:FAO65589 FKK65549:FKK65589 FUG65549:FUG65589 GEC65549:GEC65589 GNY65549:GNY65589 GXU65549:GXU65589 HHQ65549:HHQ65589 HRM65549:HRM65589 IBI65549:IBI65589 ILE65549:ILE65589 IVA65549:IVA65589 JEW65549:JEW65589 JOS65549:JOS65589 JYO65549:JYO65589 KIK65549:KIK65589 KSG65549:KSG65589 LCC65549:LCC65589 LLY65549:LLY65589 LVU65549:LVU65589 MFQ65549:MFQ65589 MPM65549:MPM65589 MZI65549:MZI65589 NJE65549:NJE65589 NTA65549:NTA65589 OCW65549:OCW65589 OMS65549:OMS65589 OWO65549:OWO65589 PGK65549:PGK65589 PQG65549:PQG65589 QAC65549:QAC65589 QJY65549:QJY65589 QTU65549:QTU65589 RDQ65549:RDQ65589 RNM65549:RNM65589 RXI65549:RXI65589 SHE65549:SHE65589 SRA65549:SRA65589 TAW65549:TAW65589 TKS65549:TKS65589 TUO65549:TUO65589 UEK65549:UEK65589 UOG65549:UOG65589 UYC65549:UYC65589 VHY65549:VHY65589 VRU65549:VRU65589 WBQ65549:WBQ65589 WLM65549:WLM65589 WVI65549:WVI65589 A131085:A131125 IW131085:IW131125 SS131085:SS131125 ACO131085:ACO131125 AMK131085:AMK131125 AWG131085:AWG131125 BGC131085:BGC131125 BPY131085:BPY131125 BZU131085:BZU131125 CJQ131085:CJQ131125 CTM131085:CTM131125 DDI131085:DDI131125 DNE131085:DNE131125 DXA131085:DXA131125 EGW131085:EGW131125 EQS131085:EQS131125 FAO131085:FAO131125 FKK131085:FKK131125 FUG131085:FUG131125 GEC131085:GEC131125 GNY131085:GNY131125 GXU131085:GXU131125 HHQ131085:HHQ131125 HRM131085:HRM131125 IBI131085:IBI131125 ILE131085:ILE131125 IVA131085:IVA131125 JEW131085:JEW131125 JOS131085:JOS131125 JYO131085:JYO131125 KIK131085:KIK131125 KSG131085:KSG131125 LCC131085:LCC131125 LLY131085:LLY131125 LVU131085:LVU131125 MFQ131085:MFQ131125 MPM131085:MPM131125 MZI131085:MZI131125 NJE131085:NJE131125 NTA131085:NTA131125 OCW131085:OCW131125 OMS131085:OMS131125 OWO131085:OWO131125 PGK131085:PGK131125 PQG131085:PQG131125 QAC131085:QAC131125 QJY131085:QJY131125 QTU131085:QTU131125 RDQ131085:RDQ131125 RNM131085:RNM131125 RXI131085:RXI131125 SHE131085:SHE131125 SRA131085:SRA131125 TAW131085:TAW131125 TKS131085:TKS131125 TUO131085:TUO131125 UEK131085:UEK131125 UOG131085:UOG131125 UYC131085:UYC131125 VHY131085:VHY131125 VRU131085:VRU131125 WBQ131085:WBQ131125 WLM131085:WLM131125 WVI131085:WVI131125 A196621:A196661 IW196621:IW196661 SS196621:SS196661 ACO196621:ACO196661 AMK196621:AMK196661 AWG196621:AWG196661 BGC196621:BGC196661 BPY196621:BPY196661 BZU196621:BZU196661 CJQ196621:CJQ196661 CTM196621:CTM196661 DDI196621:DDI196661 DNE196621:DNE196661 DXA196621:DXA196661 EGW196621:EGW196661 EQS196621:EQS196661 FAO196621:FAO196661 FKK196621:FKK196661 FUG196621:FUG196661 GEC196621:GEC196661 GNY196621:GNY196661 GXU196621:GXU196661 HHQ196621:HHQ196661 HRM196621:HRM196661 IBI196621:IBI196661 ILE196621:ILE196661 IVA196621:IVA196661 JEW196621:JEW196661 JOS196621:JOS196661 JYO196621:JYO196661 KIK196621:KIK196661 KSG196621:KSG196661 LCC196621:LCC196661 LLY196621:LLY196661 LVU196621:LVU196661 MFQ196621:MFQ196661 MPM196621:MPM196661 MZI196621:MZI196661 NJE196621:NJE196661 NTA196621:NTA196661 OCW196621:OCW196661 OMS196621:OMS196661 OWO196621:OWO196661 PGK196621:PGK196661 PQG196621:PQG196661 QAC196621:QAC196661 QJY196621:QJY196661 QTU196621:QTU196661 RDQ196621:RDQ196661 RNM196621:RNM196661 RXI196621:RXI196661 SHE196621:SHE196661 SRA196621:SRA196661 TAW196621:TAW196661 TKS196621:TKS196661 TUO196621:TUO196661 UEK196621:UEK196661 UOG196621:UOG196661 UYC196621:UYC196661 VHY196621:VHY196661 VRU196621:VRU196661 WBQ196621:WBQ196661 WLM196621:WLM196661 WVI196621:WVI196661 A262157:A262197 IW262157:IW262197 SS262157:SS262197 ACO262157:ACO262197 AMK262157:AMK262197 AWG262157:AWG262197 BGC262157:BGC262197 BPY262157:BPY262197 BZU262157:BZU262197 CJQ262157:CJQ262197 CTM262157:CTM262197 DDI262157:DDI262197 DNE262157:DNE262197 DXA262157:DXA262197 EGW262157:EGW262197 EQS262157:EQS262197 FAO262157:FAO262197 FKK262157:FKK262197 FUG262157:FUG262197 GEC262157:GEC262197 GNY262157:GNY262197 GXU262157:GXU262197 HHQ262157:HHQ262197 HRM262157:HRM262197 IBI262157:IBI262197 ILE262157:ILE262197 IVA262157:IVA262197 JEW262157:JEW262197 JOS262157:JOS262197 JYO262157:JYO262197 KIK262157:KIK262197 KSG262157:KSG262197 LCC262157:LCC262197 LLY262157:LLY262197 LVU262157:LVU262197 MFQ262157:MFQ262197 MPM262157:MPM262197 MZI262157:MZI262197 NJE262157:NJE262197 NTA262157:NTA262197 OCW262157:OCW262197 OMS262157:OMS262197 OWO262157:OWO262197 PGK262157:PGK262197 PQG262157:PQG262197 QAC262157:QAC262197 QJY262157:QJY262197 QTU262157:QTU262197 RDQ262157:RDQ262197 RNM262157:RNM262197 RXI262157:RXI262197 SHE262157:SHE262197 SRA262157:SRA262197 TAW262157:TAW262197 TKS262157:TKS262197 TUO262157:TUO262197 UEK262157:UEK262197 UOG262157:UOG262197 UYC262157:UYC262197 VHY262157:VHY262197 VRU262157:VRU262197 WBQ262157:WBQ262197 WLM262157:WLM262197 WVI262157:WVI262197 A327693:A327733 IW327693:IW327733 SS327693:SS327733 ACO327693:ACO327733 AMK327693:AMK327733 AWG327693:AWG327733 BGC327693:BGC327733 BPY327693:BPY327733 BZU327693:BZU327733 CJQ327693:CJQ327733 CTM327693:CTM327733 DDI327693:DDI327733 DNE327693:DNE327733 DXA327693:DXA327733 EGW327693:EGW327733 EQS327693:EQS327733 FAO327693:FAO327733 FKK327693:FKK327733 FUG327693:FUG327733 GEC327693:GEC327733 GNY327693:GNY327733 GXU327693:GXU327733 HHQ327693:HHQ327733 HRM327693:HRM327733 IBI327693:IBI327733 ILE327693:ILE327733 IVA327693:IVA327733 JEW327693:JEW327733 JOS327693:JOS327733 JYO327693:JYO327733 KIK327693:KIK327733 KSG327693:KSG327733 LCC327693:LCC327733 LLY327693:LLY327733 LVU327693:LVU327733 MFQ327693:MFQ327733 MPM327693:MPM327733 MZI327693:MZI327733 NJE327693:NJE327733 NTA327693:NTA327733 OCW327693:OCW327733 OMS327693:OMS327733 OWO327693:OWO327733 PGK327693:PGK327733 PQG327693:PQG327733 QAC327693:QAC327733 QJY327693:QJY327733 QTU327693:QTU327733 RDQ327693:RDQ327733 RNM327693:RNM327733 RXI327693:RXI327733 SHE327693:SHE327733 SRA327693:SRA327733 TAW327693:TAW327733 TKS327693:TKS327733 TUO327693:TUO327733 UEK327693:UEK327733 UOG327693:UOG327733 UYC327693:UYC327733 VHY327693:VHY327733 VRU327693:VRU327733 WBQ327693:WBQ327733 WLM327693:WLM327733 WVI327693:WVI327733 A393229:A393269 IW393229:IW393269 SS393229:SS393269 ACO393229:ACO393269 AMK393229:AMK393269 AWG393229:AWG393269 BGC393229:BGC393269 BPY393229:BPY393269 BZU393229:BZU393269 CJQ393229:CJQ393269 CTM393229:CTM393269 DDI393229:DDI393269 DNE393229:DNE393269 DXA393229:DXA393269 EGW393229:EGW393269 EQS393229:EQS393269 FAO393229:FAO393269 FKK393229:FKK393269 FUG393229:FUG393269 GEC393229:GEC393269 GNY393229:GNY393269 GXU393229:GXU393269 HHQ393229:HHQ393269 HRM393229:HRM393269 IBI393229:IBI393269 ILE393229:ILE393269 IVA393229:IVA393269 JEW393229:JEW393269 JOS393229:JOS393269 JYO393229:JYO393269 KIK393229:KIK393269 KSG393229:KSG393269 LCC393229:LCC393269 LLY393229:LLY393269 LVU393229:LVU393269 MFQ393229:MFQ393269 MPM393229:MPM393269 MZI393229:MZI393269 NJE393229:NJE393269 NTA393229:NTA393269 OCW393229:OCW393269 OMS393229:OMS393269 OWO393229:OWO393269 PGK393229:PGK393269 PQG393229:PQG393269 QAC393229:QAC393269 QJY393229:QJY393269 QTU393229:QTU393269 RDQ393229:RDQ393269 RNM393229:RNM393269 RXI393229:RXI393269 SHE393229:SHE393269 SRA393229:SRA393269 TAW393229:TAW393269 TKS393229:TKS393269 TUO393229:TUO393269 UEK393229:UEK393269 UOG393229:UOG393269 UYC393229:UYC393269 VHY393229:VHY393269 VRU393229:VRU393269 WBQ393229:WBQ393269 WLM393229:WLM393269 WVI393229:WVI393269 A458765:A458805 IW458765:IW458805 SS458765:SS458805 ACO458765:ACO458805 AMK458765:AMK458805 AWG458765:AWG458805 BGC458765:BGC458805 BPY458765:BPY458805 BZU458765:BZU458805 CJQ458765:CJQ458805 CTM458765:CTM458805 DDI458765:DDI458805 DNE458765:DNE458805 DXA458765:DXA458805 EGW458765:EGW458805 EQS458765:EQS458805 FAO458765:FAO458805 FKK458765:FKK458805 FUG458765:FUG458805 GEC458765:GEC458805 GNY458765:GNY458805 GXU458765:GXU458805 HHQ458765:HHQ458805 HRM458765:HRM458805 IBI458765:IBI458805 ILE458765:ILE458805 IVA458765:IVA458805 JEW458765:JEW458805 JOS458765:JOS458805 JYO458765:JYO458805 KIK458765:KIK458805 KSG458765:KSG458805 LCC458765:LCC458805 LLY458765:LLY458805 LVU458765:LVU458805 MFQ458765:MFQ458805 MPM458765:MPM458805 MZI458765:MZI458805 NJE458765:NJE458805 NTA458765:NTA458805 OCW458765:OCW458805 OMS458765:OMS458805 OWO458765:OWO458805 PGK458765:PGK458805 PQG458765:PQG458805 QAC458765:QAC458805 QJY458765:QJY458805 QTU458765:QTU458805 RDQ458765:RDQ458805 RNM458765:RNM458805 RXI458765:RXI458805 SHE458765:SHE458805 SRA458765:SRA458805 TAW458765:TAW458805 TKS458765:TKS458805 TUO458765:TUO458805 UEK458765:UEK458805 UOG458765:UOG458805 UYC458765:UYC458805 VHY458765:VHY458805 VRU458765:VRU458805 WBQ458765:WBQ458805 WLM458765:WLM458805 WVI458765:WVI458805 A524301:A524341 IW524301:IW524341 SS524301:SS524341 ACO524301:ACO524341 AMK524301:AMK524341 AWG524301:AWG524341 BGC524301:BGC524341 BPY524301:BPY524341 BZU524301:BZU524341 CJQ524301:CJQ524341 CTM524301:CTM524341 DDI524301:DDI524341 DNE524301:DNE524341 DXA524301:DXA524341 EGW524301:EGW524341 EQS524301:EQS524341 FAO524301:FAO524341 FKK524301:FKK524341 FUG524301:FUG524341 GEC524301:GEC524341 GNY524301:GNY524341 GXU524301:GXU524341 HHQ524301:HHQ524341 HRM524301:HRM524341 IBI524301:IBI524341 ILE524301:ILE524341 IVA524301:IVA524341 JEW524301:JEW524341 JOS524301:JOS524341 JYO524301:JYO524341 KIK524301:KIK524341 KSG524301:KSG524341 LCC524301:LCC524341 LLY524301:LLY524341 LVU524301:LVU524341 MFQ524301:MFQ524341 MPM524301:MPM524341 MZI524301:MZI524341 NJE524301:NJE524341 NTA524301:NTA524341 OCW524301:OCW524341 OMS524301:OMS524341 OWO524301:OWO524341 PGK524301:PGK524341 PQG524301:PQG524341 QAC524301:QAC524341 QJY524301:QJY524341 QTU524301:QTU524341 RDQ524301:RDQ524341 RNM524301:RNM524341 RXI524301:RXI524341 SHE524301:SHE524341 SRA524301:SRA524341 TAW524301:TAW524341 TKS524301:TKS524341 TUO524301:TUO524341 UEK524301:UEK524341 UOG524301:UOG524341 UYC524301:UYC524341 VHY524301:VHY524341 VRU524301:VRU524341 WBQ524301:WBQ524341 WLM524301:WLM524341 WVI524301:WVI524341 A589837:A589877 IW589837:IW589877 SS589837:SS589877 ACO589837:ACO589877 AMK589837:AMK589877 AWG589837:AWG589877 BGC589837:BGC589877 BPY589837:BPY589877 BZU589837:BZU589877 CJQ589837:CJQ589877 CTM589837:CTM589877 DDI589837:DDI589877 DNE589837:DNE589877 DXA589837:DXA589877 EGW589837:EGW589877 EQS589837:EQS589877 FAO589837:FAO589877 FKK589837:FKK589877 FUG589837:FUG589877 GEC589837:GEC589877 GNY589837:GNY589877 GXU589837:GXU589877 HHQ589837:HHQ589877 HRM589837:HRM589877 IBI589837:IBI589877 ILE589837:ILE589877 IVA589837:IVA589877 JEW589837:JEW589877 JOS589837:JOS589877 JYO589837:JYO589877 KIK589837:KIK589877 KSG589837:KSG589877 LCC589837:LCC589877 LLY589837:LLY589877 LVU589837:LVU589877 MFQ589837:MFQ589877 MPM589837:MPM589877 MZI589837:MZI589877 NJE589837:NJE589877 NTA589837:NTA589877 OCW589837:OCW589877 OMS589837:OMS589877 OWO589837:OWO589877 PGK589837:PGK589877 PQG589837:PQG589877 QAC589837:QAC589877 QJY589837:QJY589877 QTU589837:QTU589877 RDQ589837:RDQ589877 RNM589837:RNM589877 RXI589837:RXI589877 SHE589837:SHE589877 SRA589837:SRA589877 TAW589837:TAW589877 TKS589837:TKS589877 TUO589837:TUO589877 UEK589837:UEK589877 UOG589837:UOG589877 UYC589837:UYC589877 VHY589837:VHY589877 VRU589837:VRU589877 WBQ589837:WBQ589877 WLM589837:WLM589877 WVI589837:WVI589877 A655373:A655413 IW655373:IW655413 SS655373:SS655413 ACO655373:ACO655413 AMK655373:AMK655413 AWG655373:AWG655413 BGC655373:BGC655413 BPY655373:BPY655413 BZU655373:BZU655413 CJQ655373:CJQ655413 CTM655373:CTM655413 DDI655373:DDI655413 DNE655373:DNE655413 DXA655373:DXA655413 EGW655373:EGW655413 EQS655373:EQS655413 FAO655373:FAO655413 FKK655373:FKK655413 FUG655373:FUG655413 GEC655373:GEC655413 GNY655373:GNY655413 GXU655373:GXU655413 HHQ655373:HHQ655413 HRM655373:HRM655413 IBI655373:IBI655413 ILE655373:ILE655413 IVA655373:IVA655413 JEW655373:JEW655413 JOS655373:JOS655413 JYO655373:JYO655413 KIK655373:KIK655413 KSG655373:KSG655413 LCC655373:LCC655413 LLY655373:LLY655413 LVU655373:LVU655413 MFQ655373:MFQ655413 MPM655373:MPM655413 MZI655373:MZI655413 NJE655373:NJE655413 NTA655373:NTA655413 OCW655373:OCW655413 OMS655373:OMS655413 OWO655373:OWO655413 PGK655373:PGK655413 PQG655373:PQG655413 QAC655373:QAC655413 QJY655373:QJY655413 QTU655373:QTU655413 RDQ655373:RDQ655413 RNM655373:RNM655413 RXI655373:RXI655413 SHE655373:SHE655413 SRA655373:SRA655413 TAW655373:TAW655413 TKS655373:TKS655413 TUO655373:TUO655413 UEK655373:UEK655413 UOG655373:UOG655413 UYC655373:UYC655413 VHY655373:VHY655413 VRU655373:VRU655413 WBQ655373:WBQ655413 WLM655373:WLM655413 WVI655373:WVI655413 A720909:A720949 IW720909:IW720949 SS720909:SS720949 ACO720909:ACO720949 AMK720909:AMK720949 AWG720909:AWG720949 BGC720909:BGC720949 BPY720909:BPY720949 BZU720909:BZU720949 CJQ720909:CJQ720949 CTM720909:CTM720949 DDI720909:DDI720949 DNE720909:DNE720949 DXA720909:DXA720949 EGW720909:EGW720949 EQS720909:EQS720949 FAO720909:FAO720949 FKK720909:FKK720949 FUG720909:FUG720949 GEC720909:GEC720949 GNY720909:GNY720949 GXU720909:GXU720949 HHQ720909:HHQ720949 HRM720909:HRM720949 IBI720909:IBI720949 ILE720909:ILE720949 IVA720909:IVA720949 JEW720909:JEW720949 JOS720909:JOS720949 JYO720909:JYO720949 KIK720909:KIK720949 KSG720909:KSG720949 LCC720909:LCC720949 LLY720909:LLY720949 LVU720909:LVU720949 MFQ720909:MFQ720949 MPM720909:MPM720949 MZI720909:MZI720949 NJE720909:NJE720949 NTA720909:NTA720949 OCW720909:OCW720949 OMS720909:OMS720949 OWO720909:OWO720949 PGK720909:PGK720949 PQG720909:PQG720949 QAC720909:QAC720949 QJY720909:QJY720949 QTU720909:QTU720949 RDQ720909:RDQ720949 RNM720909:RNM720949 RXI720909:RXI720949 SHE720909:SHE720949 SRA720909:SRA720949 TAW720909:TAW720949 TKS720909:TKS720949 TUO720909:TUO720949 UEK720909:UEK720949 UOG720909:UOG720949 UYC720909:UYC720949 VHY720909:VHY720949 VRU720909:VRU720949 WBQ720909:WBQ720949 WLM720909:WLM720949 WVI720909:WVI720949 A786445:A786485 IW786445:IW786485 SS786445:SS786485 ACO786445:ACO786485 AMK786445:AMK786485 AWG786445:AWG786485 BGC786445:BGC786485 BPY786445:BPY786485 BZU786445:BZU786485 CJQ786445:CJQ786485 CTM786445:CTM786485 DDI786445:DDI786485 DNE786445:DNE786485 DXA786445:DXA786485 EGW786445:EGW786485 EQS786445:EQS786485 FAO786445:FAO786485 FKK786445:FKK786485 FUG786445:FUG786485 GEC786445:GEC786485 GNY786445:GNY786485 GXU786445:GXU786485 HHQ786445:HHQ786485 HRM786445:HRM786485 IBI786445:IBI786485 ILE786445:ILE786485 IVA786445:IVA786485 JEW786445:JEW786485 JOS786445:JOS786485 JYO786445:JYO786485 KIK786445:KIK786485 KSG786445:KSG786485 LCC786445:LCC786485 LLY786445:LLY786485 LVU786445:LVU786485 MFQ786445:MFQ786485 MPM786445:MPM786485 MZI786445:MZI786485 NJE786445:NJE786485 NTA786445:NTA786485 OCW786445:OCW786485 OMS786445:OMS786485 OWO786445:OWO786485 PGK786445:PGK786485 PQG786445:PQG786485 QAC786445:QAC786485 QJY786445:QJY786485 QTU786445:QTU786485 RDQ786445:RDQ786485 RNM786445:RNM786485 RXI786445:RXI786485 SHE786445:SHE786485 SRA786445:SRA786485 TAW786445:TAW786485 TKS786445:TKS786485 TUO786445:TUO786485 UEK786445:UEK786485 UOG786445:UOG786485 UYC786445:UYC786485 VHY786445:VHY786485 VRU786445:VRU786485 WBQ786445:WBQ786485 WLM786445:WLM786485 WVI786445:WVI786485 A851981:A852021 IW851981:IW852021 SS851981:SS852021 ACO851981:ACO852021 AMK851981:AMK852021 AWG851981:AWG852021 BGC851981:BGC852021 BPY851981:BPY852021 BZU851981:BZU852021 CJQ851981:CJQ852021 CTM851981:CTM852021 DDI851981:DDI852021 DNE851981:DNE852021 DXA851981:DXA852021 EGW851981:EGW852021 EQS851981:EQS852021 FAO851981:FAO852021 FKK851981:FKK852021 FUG851981:FUG852021 GEC851981:GEC852021 GNY851981:GNY852021 GXU851981:GXU852021 HHQ851981:HHQ852021 HRM851981:HRM852021 IBI851981:IBI852021 ILE851981:ILE852021 IVA851981:IVA852021 JEW851981:JEW852021 JOS851981:JOS852021 JYO851981:JYO852021 KIK851981:KIK852021 KSG851981:KSG852021 LCC851981:LCC852021 LLY851981:LLY852021 LVU851981:LVU852021 MFQ851981:MFQ852021 MPM851981:MPM852021 MZI851981:MZI852021 NJE851981:NJE852021 NTA851981:NTA852021 OCW851981:OCW852021 OMS851981:OMS852021 OWO851981:OWO852021 PGK851981:PGK852021 PQG851981:PQG852021 QAC851981:QAC852021 QJY851981:QJY852021 QTU851981:QTU852021 RDQ851981:RDQ852021 RNM851981:RNM852021 RXI851981:RXI852021 SHE851981:SHE852021 SRA851981:SRA852021 TAW851981:TAW852021 TKS851981:TKS852021 TUO851981:TUO852021 UEK851981:UEK852021 UOG851981:UOG852021 UYC851981:UYC852021 VHY851981:VHY852021 VRU851981:VRU852021 WBQ851981:WBQ852021 WLM851981:WLM852021 WVI851981:WVI852021 A917517:A917557 IW917517:IW917557 SS917517:SS917557 ACO917517:ACO917557 AMK917517:AMK917557 AWG917517:AWG917557 BGC917517:BGC917557 BPY917517:BPY917557 BZU917517:BZU917557 CJQ917517:CJQ917557 CTM917517:CTM917557 DDI917517:DDI917557 DNE917517:DNE917557 DXA917517:DXA917557 EGW917517:EGW917557 EQS917517:EQS917557 FAO917517:FAO917557 FKK917517:FKK917557 FUG917517:FUG917557 GEC917517:GEC917557 GNY917517:GNY917557 GXU917517:GXU917557 HHQ917517:HHQ917557 HRM917517:HRM917557 IBI917517:IBI917557 ILE917517:ILE917557 IVA917517:IVA917557 JEW917517:JEW917557 JOS917517:JOS917557 JYO917517:JYO917557 KIK917517:KIK917557 KSG917517:KSG917557 LCC917517:LCC917557 LLY917517:LLY917557 LVU917517:LVU917557 MFQ917517:MFQ917557 MPM917517:MPM917557 MZI917517:MZI917557 NJE917517:NJE917557 NTA917517:NTA917557 OCW917517:OCW917557 OMS917517:OMS917557 OWO917517:OWO917557 PGK917517:PGK917557 PQG917517:PQG917557 QAC917517:QAC917557 QJY917517:QJY917557 QTU917517:QTU917557 RDQ917517:RDQ917557 RNM917517:RNM917557 RXI917517:RXI917557 SHE917517:SHE917557 SRA917517:SRA917557 TAW917517:TAW917557 TKS917517:TKS917557 TUO917517:TUO917557 UEK917517:UEK917557 UOG917517:UOG917557 UYC917517:UYC917557 VHY917517:VHY917557 VRU917517:VRU917557 WBQ917517:WBQ917557 WLM917517:WLM917557 WVI917517:WVI917557 A983053:A983093 IW983053:IW983093 SS983053:SS983093 ACO983053:ACO983093 AMK983053:AMK983093 AWG983053:AWG983093 BGC983053:BGC983093 BPY983053:BPY983093 BZU983053:BZU983093 CJQ983053:CJQ983093 CTM983053:CTM983093 DDI983053:DDI983093 DNE983053:DNE983093 DXA983053:DXA983093 EGW983053:EGW983093 EQS983053:EQS983093 FAO983053:FAO983093 FKK983053:FKK983093 FUG983053:FUG983093 GEC983053:GEC983093 GNY983053:GNY983093 GXU983053:GXU983093 HHQ983053:HHQ983093 HRM983053:HRM983093 IBI983053:IBI983093 ILE983053:ILE983093 IVA983053:IVA983093 JEW983053:JEW983093 JOS983053:JOS983093 JYO983053:JYO983093 KIK983053:KIK983093 KSG983053:KSG983093 LCC983053:LCC983093 LLY983053:LLY983093 LVU983053:LVU983093 MFQ983053:MFQ983093 MPM983053:MPM983093 MZI983053:MZI983093 NJE983053:NJE983093 NTA983053:NTA983093 OCW983053:OCW983093 OMS983053:OMS983093 OWO983053:OWO983093 PGK983053:PGK983093 PQG983053:PQG983093 QAC983053:QAC983093 QJY983053:QJY983093 QTU983053:QTU983093 RDQ983053:RDQ983093 RNM983053:RNM983093 RXI983053:RXI983093 SHE983053:SHE983093 SRA983053:SRA983093 TAW983053:TAW983093 TKS983053:TKS983093 TUO983053:TUO983093 UEK983053:UEK983093 UOG983053:UOG983093 UYC983053:UYC983093 VHY983053:VHY983093 VRU983053:VRU983093 WBQ983053:WBQ983093 WLM983053:WLM983093 WVI983053:WVI983093">
      <mc:AlternateContent xmlns:x12ac="http://schemas.microsoft.com/office/spreadsheetml/2011/1/ac" xmlns:mc="http://schemas.openxmlformats.org/markup-compatibility/2006">
        <mc:Choice Requires="x12ac">
          <x12ac:list>Käyttö- ja kiinteä omaisuus, Ostopalvelut,"Aineet, tarvikkeet ja muut kustannukset", Matkakustannukset (15% malli), Yksikkökustannus</x12ac:list>
        </mc:Choice>
        <mc:Fallback>
          <formula1>"Käyttö- ja kiinteä omaisuus, Ostopalvelut,Aineet, tarvikkeet ja muut kustannukset, Matkakustannukset (15% malli), Yksikkökustannus"</formula1>
        </mc:Fallback>
      </mc:AlternateContent>
    </dataValidation>
    <dataValidation allowBlank="1" showInputMessage="1" showErrorMessage="1" promptTitle="OHJE" prompt="Kirjoita tähän raportoitujen kustannusten kirjanpidon tositenumerot pääkirjasta. Yhteys raportoitujen kustannusten ja pääkirjan välillä tulee olla yksiselitteinen. Tarkentavia merkintöjä voit tehdä liitteenä toimitettavaan pääkirjanotteeseen." sqref="F12 JB12 SX12 ACT12 AMP12 AWL12 BGH12 BQD12 BZZ12 CJV12 CTR12 DDN12 DNJ12 DXF12 EHB12 EQX12 FAT12 FKP12 FUL12 GEH12 GOD12 GXZ12 HHV12 HRR12 IBN12 ILJ12 IVF12 JFB12 JOX12 JYT12 KIP12 KSL12 LCH12 LMD12 LVZ12 MFV12 MPR12 MZN12 NJJ12 NTF12 ODB12 OMX12 OWT12 PGP12 PQL12 QAH12 QKD12 QTZ12 RDV12 RNR12 RXN12 SHJ12 SRF12 TBB12 TKX12 TUT12 UEP12 UOL12 UYH12 VID12 VRZ12 WBV12 WLR12 WVN12 F65548 JB65548 SX65548 ACT65548 AMP65548 AWL65548 BGH65548 BQD65548 BZZ65548 CJV65548 CTR65548 DDN65548 DNJ65548 DXF65548 EHB65548 EQX65548 FAT65548 FKP65548 FUL65548 GEH65548 GOD65548 GXZ65548 HHV65548 HRR65548 IBN65548 ILJ65548 IVF65548 JFB65548 JOX65548 JYT65548 KIP65548 KSL65548 LCH65548 LMD65548 LVZ65548 MFV65548 MPR65548 MZN65548 NJJ65548 NTF65548 ODB65548 OMX65548 OWT65548 PGP65548 PQL65548 QAH65548 QKD65548 QTZ65548 RDV65548 RNR65548 RXN65548 SHJ65548 SRF65548 TBB65548 TKX65548 TUT65548 UEP65548 UOL65548 UYH65548 VID65548 VRZ65548 WBV65548 WLR65548 WVN65548 F131084 JB131084 SX131084 ACT131084 AMP131084 AWL131084 BGH131084 BQD131084 BZZ131084 CJV131084 CTR131084 DDN131084 DNJ131084 DXF131084 EHB131084 EQX131084 FAT131084 FKP131084 FUL131084 GEH131084 GOD131084 GXZ131084 HHV131084 HRR131084 IBN131084 ILJ131084 IVF131084 JFB131084 JOX131084 JYT131084 KIP131084 KSL131084 LCH131084 LMD131084 LVZ131084 MFV131084 MPR131084 MZN131084 NJJ131084 NTF131084 ODB131084 OMX131084 OWT131084 PGP131084 PQL131084 QAH131084 QKD131084 QTZ131084 RDV131084 RNR131084 RXN131084 SHJ131084 SRF131084 TBB131084 TKX131084 TUT131084 UEP131084 UOL131084 UYH131084 VID131084 VRZ131084 WBV131084 WLR131084 WVN131084 F196620 JB196620 SX196620 ACT196620 AMP196620 AWL196620 BGH196620 BQD196620 BZZ196620 CJV196620 CTR196620 DDN196620 DNJ196620 DXF196620 EHB196620 EQX196620 FAT196620 FKP196620 FUL196620 GEH196620 GOD196620 GXZ196620 HHV196620 HRR196620 IBN196620 ILJ196620 IVF196620 JFB196620 JOX196620 JYT196620 KIP196620 KSL196620 LCH196620 LMD196620 LVZ196620 MFV196620 MPR196620 MZN196620 NJJ196620 NTF196620 ODB196620 OMX196620 OWT196620 PGP196620 PQL196620 QAH196620 QKD196620 QTZ196620 RDV196620 RNR196620 RXN196620 SHJ196620 SRF196620 TBB196620 TKX196620 TUT196620 UEP196620 UOL196620 UYH196620 VID196620 VRZ196620 WBV196620 WLR196620 WVN196620 F262156 JB262156 SX262156 ACT262156 AMP262156 AWL262156 BGH262156 BQD262156 BZZ262156 CJV262156 CTR262156 DDN262156 DNJ262156 DXF262156 EHB262156 EQX262156 FAT262156 FKP262156 FUL262156 GEH262156 GOD262156 GXZ262156 HHV262156 HRR262156 IBN262156 ILJ262156 IVF262156 JFB262156 JOX262156 JYT262156 KIP262156 KSL262156 LCH262156 LMD262156 LVZ262156 MFV262156 MPR262156 MZN262156 NJJ262156 NTF262156 ODB262156 OMX262156 OWT262156 PGP262156 PQL262156 QAH262156 QKD262156 QTZ262156 RDV262156 RNR262156 RXN262156 SHJ262156 SRF262156 TBB262156 TKX262156 TUT262156 UEP262156 UOL262156 UYH262156 VID262156 VRZ262156 WBV262156 WLR262156 WVN262156 F327692 JB327692 SX327692 ACT327692 AMP327692 AWL327692 BGH327692 BQD327692 BZZ327692 CJV327692 CTR327692 DDN327692 DNJ327692 DXF327692 EHB327692 EQX327692 FAT327692 FKP327692 FUL327692 GEH327692 GOD327692 GXZ327692 HHV327692 HRR327692 IBN327692 ILJ327692 IVF327692 JFB327692 JOX327692 JYT327692 KIP327692 KSL327692 LCH327692 LMD327692 LVZ327692 MFV327692 MPR327692 MZN327692 NJJ327692 NTF327692 ODB327692 OMX327692 OWT327692 PGP327692 PQL327692 QAH327692 QKD327692 QTZ327692 RDV327692 RNR327692 RXN327692 SHJ327692 SRF327692 TBB327692 TKX327692 TUT327692 UEP327692 UOL327692 UYH327692 VID327692 VRZ327692 WBV327692 WLR327692 WVN327692 F393228 JB393228 SX393228 ACT393228 AMP393228 AWL393228 BGH393228 BQD393228 BZZ393228 CJV393228 CTR393228 DDN393228 DNJ393228 DXF393228 EHB393228 EQX393228 FAT393228 FKP393228 FUL393228 GEH393228 GOD393228 GXZ393228 HHV393228 HRR393228 IBN393228 ILJ393228 IVF393228 JFB393228 JOX393228 JYT393228 KIP393228 KSL393228 LCH393228 LMD393228 LVZ393228 MFV393228 MPR393228 MZN393228 NJJ393228 NTF393228 ODB393228 OMX393228 OWT393228 PGP393228 PQL393228 QAH393228 QKD393228 QTZ393228 RDV393228 RNR393228 RXN393228 SHJ393228 SRF393228 TBB393228 TKX393228 TUT393228 UEP393228 UOL393228 UYH393228 VID393228 VRZ393228 WBV393228 WLR393228 WVN393228 F458764 JB458764 SX458764 ACT458764 AMP458764 AWL458764 BGH458764 BQD458764 BZZ458764 CJV458764 CTR458764 DDN458764 DNJ458764 DXF458764 EHB458764 EQX458764 FAT458764 FKP458764 FUL458764 GEH458764 GOD458764 GXZ458764 HHV458764 HRR458764 IBN458764 ILJ458764 IVF458764 JFB458764 JOX458764 JYT458764 KIP458764 KSL458764 LCH458764 LMD458764 LVZ458764 MFV458764 MPR458764 MZN458764 NJJ458764 NTF458764 ODB458764 OMX458764 OWT458764 PGP458764 PQL458764 QAH458764 QKD458764 QTZ458764 RDV458764 RNR458764 RXN458764 SHJ458764 SRF458764 TBB458764 TKX458764 TUT458764 UEP458764 UOL458764 UYH458764 VID458764 VRZ458764 WBV458764 WLR458764 WVN458764 F524300 JB524300 SX524300 ACT524300 AMP524300 AWL524300 BGH524300 BQD524300 BZZ524300 CJV524300 CTR524300 DDN524300 DNJ524300 DXF524300 EHB524300 EQX524300 FAT524300 FKP524300 FUL524300 GEH524300 GOD524300 GXZ524300 HHV524300 HRR524300 IBN524300 ILJ524300 IVF524300 JFB524300 JOX524300 JYT524300 KIP524300 KSL524300 LCH524300 LMD524300 LVZ524300 MFV524300 MPR524300 MZN524300 NJJ524300 NTF524300 ODB524300 OMX524300 OWT524300 PGP524300 PQL524300 QAH524300 QKD524300 QTZ524300 RDV524300 RNR524300 RXN524300 SHJ524300 SRF524300 TBB524300 TKX524300 TUT524300 UEP524300 UOL524300 UYH524300 VID524300 VRZ524300 WBV524300 WLR524300 WVN524300 F589836 JB589836 SX589836 ACT589836 AMP589836 AWL589836 BGH589836 BQD589836 BZZ589836 CJV589836 CTR589836 DDN589836 DNJ589836 DXF589836 EHB589836 EQX589836 FAT589836 FKP589836 FUL589836 GEH589836 GOD589836 GXZ589836 HHV589836 HRR589836 IBN589836 ILJ589836 IVF589836 JFB589836 JOX589836 JYT589836 KIP589836 KSL589836 LCH589836 LMD589836 LVZ589836 MFV589836 MPR589836 MZN589836 NJJ589836 NTF589836 ODB589836 OMX589836 OWT589836 PGP589836 PQL589836 QAH589836 QKD589836 QTZ589836 RDV589836 RNR589836 RXN589836 SHJ589836 SRF589836 TBB589836 TKX589836 TUT589836 UEP589836 UOL589836 UYH589836 VID589836 VRZ589836 WBV589836 WLR589836 WVN589836 F655372 JB655372 SX655372 ACT655372 AMP655372 AWL655372 BGH655372 BQD655372 BZZ655372 CJV655372 CTR655372 DDN655372 DNJ655372 DXF655372 EHB655372 EQX655372 FAT655372 FKP655372 FUL655372 GEH655372 GOD655372 GXZ655372 HHV655372 HRR655372 IBN655372 ILJ655372 IVF655372 JFB655372 JOX655372 JYT655372 KIP655372 KSL655372 LCH655372 LMD655372 LVZ655372 MFV655372 MPR655372 MZN655372 NJJ655372 NTF655372 ODB655372 OMX655372 OWT655372 PGP655372 PQL655372 QAH655372 QKD655372 QTZ655372 RDV655372 RNR655372 RXN655372 SHJ655372 SRF655372 TBB655372 TKX655372 TUT655372 UEP655372 UOL655372 UYH655372 VID655372 VRZ655372 WBV655372 WLR655372 WVN655372 F720908 JB720908 SX720908 ACT720908 AMP720908 AWL720908 BGH720908 BQD720908 BZZ720908 CJV720908 CTR720908 DDN720908 DNJ720908 DXF720908 EHB720908 EQX720908 FAT720908 FKP720908 FUL720908 GEH720908 GOD720908 GXZ720908 HHV720908 HRR720908 IBN720908 ILJ720908 IVF720908 JFB720908 JOX720908 JYT720908 KIP720908 KSL720908 LCH720908 LMD720908 LVZ720908 MFV720908 MPR720908 MZN720908 NJJ720908 NTF720908 ODB720908 OMX720908 OWT720908 PGP720908 PQL720908 QAH720908 QKD720908 QTZ720908 RDV720908 RNR720908 RXN720908 SHJ720908 SRF720908 TBB720908 TKX720908 TUT720908 UEP720908 UOL720908 UYH720908 VID720908 VRZ720908 WBV720908 WLR720908 WVN720908 F786444 JB786444 SX786444 ACT786444 AMP786444 AWL786444 BGH786444 BQD786444 BZZ786444 CJV786444 CTR786444 DDN786444 DNJ786444 DXF786444 EHB786444 EQX786444 FAT786444 FKP786444 FUL786444 GEH786444 GOD786444 GXZ786444 HHV786444 HRR786444 IBN786444 ILJ786444 IVF786444 JFB786444 JOX786444 JYT786444 KIP786444 KSL786444 LCH786444 LMD786444 LVZ786444 MFV786444 MPR786444 MZN786444 NJJ786444 NTF786444 ODB786444 OMX786444 OWT786444 PGP786444 PQL786444 QAH786444 QKD786444 QTZ786444 RDV786444 RNR786444 RXN786444 SHJ786444 SRF786444 TBB786444 TKX786444 TUT786444 UEP786444 UOL786444 UYH786444 VID786444 VRZ786444 WBV786444 WLR786444 WVN786444 F851980 JB851980 SX851980 ACT851980 AMP851980 AWL851980 BGH851980 BQD851980 BZZ851980 CJV851980 CTR851980 DDN851980 DNJ851980 DXF851980 EHB851980 EQX851980 FAT851980 FKP851980 FUL851980 GEH851980 GOD851980 GXZ851980 HHV851980 HRR851980 IBN851980 ILJ851980 IVF851980 JFB851980 JOX851980 JYT851980 KIP851980 KSL851980 LCH851980 LMD851980 LVZ851980 MFV851980 MPR851980 MZN851980 NJJ851980 NTF851980 ODB851980 OMX851980 OWT851980 PGP851980 PQL851980 QAH851980 QKD851980 QTZ851980 RDV851980 RNR851980 RXN851980 SHJ851980 SRF851980 TBB851980 TKX851980 TUT851980 UEP851980 UOL851980 UYH851980 VID851980 VRZ851980 WBV851980 WLR851980 WVN851980 F917516 JB917516 SX917516 ACT917516 AMP917516 AWL917516 BGH917516 BQD917516 BZZ917516 CJV917516 CTR917516 DDN917516 DNJ917516 DXF917516 EHB917516 EQX917516 FAT917516 FKP917516 FUL917516 GEH917516 GOD917516 GXZ917516 HHV917516 HRR917516 IBN917516 ILJ917516 IVF917516 JFB917516 JOX917516 JYT917516 KIP917516 KSL917516 LCH917516 LMD917516 LVZ917516 MFV917516 MPR917516 MZN917516 NJJ917516 NTF917516 ODB917516 OMX917516 OWT917516 PGP917516 PQL917516 QAH917516 QKD917516 QTZ917516 RDV917516 RNR917516 RXN917516 SHJ917516 SRF917516 TBB917516 TKX917516 TUT917516 UEP917516 UOL917516 UYH917516 VID917516 VRZ917516 WBV917516 WLR917516 WVN917516 F983052 JB983052 SX983052 ACT983052 AMP983052 AWL983052 BGH983052 BQD983052 BZZ983052 CJV983052 CTR983052 DDN983052 DNJ983052 DXF983052 EHB983052 EQX983052 FAT983052 FKP983052 FUL983052 GEH983052 GOD983052 GXZ983052 HHV983052 HRR983052 IBN983052 ILJ983052 IVF983052 JFB983052 JOX983052 JYT983052 KIP983052 KSL983052 LCH983052 LMD983052 LVZ983052 MFV983052 MPR983052 MZN983052 NJJ983052 NTF983052 ODB983052 OMX983052 OWT983052 PGP983052 PQL983052 QAH983052 QKD983052 QTZ983052 RDV983052 RNR983052 RXN983052 SHJ983052 SRF983052 TBB983052 TKX983052 TUT983052 UEP983052 UOL983052 UYH983052 VID983052 VRZ983052 WBV983052 WLR983052 WVN983052"/>
    <dataValidation allowBlank="1" showInputMessage="1" showErrorMessage="1" promptTitle="OHJE" prompt="Kirjaa tähän aikaisemmissa maksatushakemuksissa hyväksytyt kustannukset kustannuslajitasolla." sqref="E12 JA12 SW12 ACS12 AMO12 AWK12 BGG12 BQC12 BZY12 CJU12 CTQ12 DDM12 DNI12 DXE12 EHA12 EQW12 FAS12 FKO12 FUK12 GEG12 GOC12 GXY12 HHU12 HRQ12 IBM12 ILI12 IVE12 JFA12 JOW12 JYS12 KIO12 KSK12 LCG12 LMC12 LVY12 MFU12 MPQ12 MZM12 NJI12 NTE12 ODA12 OMW12 OWS12 PGO12 PQK12 QAG12 QKC12 QTY12 RDU12 RNQ12 RXM12 SHI12 SRE12 TBA12 TKW12 TUS12 UEO12 UOK12 UYG12 VIC12 VRY12 WBU12 WLQ12 WVM12 E65548 JA65548 SW65548 ACS65548 AMO65548 AWK65548 BGG65548 BQC65548 BZY65548 CJU65548 CTQ65548 DDM65548 DNI65548 DXE65548 EHA65548 EQW65548 FAS65548 FKO65548 FUK65548 GEG65548 GOC65548 GXY65548 HHU65548 HRQ65548 IBM65548 ILI65548 IVE65548 JFA65548 JOW65548 JYS65548 KIO65548 KSK65548 LCG65548 LMC65548 LVY65548 MFU65548 MPQ65548 MZM65548 NJI65548 NTE65548 ODA65548 OMW65548 OWS65548 PGO65548 PQK65548 QAG65548 QKC65548 QTY65548 RDU65548 RNQ65548 RXM65548 SHI65548 SRE65548 TBA65548 TKW65548 TUS65548 UEO65548 UOK65548 UYG65548 VIC65548 VRY65548 WBU65548 WLQ65548 WVM65548 E131084 JA131084 SW131084 ACS131084 AMO131084 AWK131084 BGG131084 BQC131084 BZY131084 CJU131084 CTQ131084 DDM131084 DNI131084 DXE131084 EHA131084 EQW131084 FAS131084 FKO131084 FUK131084 GEG131084 GOC131084 GXY131084 HHU131084 HRQ131084 IBM131084 ILI131084 IVE131084 JFA131084 JOW131084 JYS131084 KIO131084 KSK131084 LCG131084 LMC131084 LVY131084 MFU131084 MPQ131084 MZM131084 NJI131084 NTE131084 ODA131084 OMW131084 OWS131084 PGO131084 PQK131084 QAG131084 QKC131084 QTY131084 RDU131084 RNQ131084 RXM131084 SHI131084 SRE131084 TBA131084 TKW131084 TUS131084 UEO131084 UOK131084 UYG131084 VIC131084 VRY131084 WBU131084 WLQ131084 WVM131084 E196620 JA196620 SW196620 ACS196620 AMO196620 AWK196620 BGG196620 BQC196620 BZY196620 CJU196620 CTQ196620 DDM196620 DNI196620 DXE196620 EHA196620 EQW196620 FAS196620 FKO196620 FUK196620 GEG196620 GOC196620 GXY196620 HHU196620 HRQ196620 IBM196620 ILI196620 IVE196620 JFA196620 JOW196620 JYS196620 KIO196620 KSK196620 LCG196620 LMC196620 LVY196620 MFU196620 MPQ196620 MZM196620 NJI196620 NTE196620 ODA196620 OMW196620 OWS196620 PGO196620 PQK196620 QAG196620 QKC196620 QTY196620 RDU196620 RNQ196620 RXM196620 SHI196620 SRE196620 TBA196620 TKW196620 TUS196620 UEO196620 UOK196620 UYG196620 VIC196620 VRY196620 WBU196620 WLQ196620 WVM196620 E262156 JA262156 SW262156 ACS262156 AMO262156 AWK262156 BGG262156 BQC262156 BZY262156 CJU262156 CTQ262156 DDM262156 DNI262156 DXE262156 EHA262156 EQW262156 FAS262156 FKO262156 FUK262156 GEG262156 GOC262156 GXY262156 HHU262156 HRQ262156 IBM262156 ILI262156 IVE262156 JFA262156 JOW262156 JYS262156 KIO262156 KSK262156 LCG262156 LMC262156 LVY262156 MFU262156 MPQ262156 MZM262156 NJI262156 NTE262156 ODA262156 OMW262156 OWS262156 PGO262156 PQK262156 QAG262156 QKC262156 QTY262156 RDU262156 RNQ262156 RXM262156 SHI262156 SRE262156 TBA262156 TKW262156 TUS262156 UEO262156 UOK262156 UYG262156 VIC262156 VRY262156 WBU262156 WLQ262156 WVM262156 E327692 JA327692 SW327692 ACS327692 AMO327692 AWK327692 BGG327692 BQC327692 BZY327692 CJU327692 CTQ327692 DDM327692 DNI327692 DXE327692 EHA327692 EQW327692 FAS327692 FKO327692 FUK327692 GEG327692 GOC327692 GXY327692 HHU327692 HRQ327692 IBM327692 ILI327692 IVE327692 JFA327692 JOW327692 JYS327692 KIO327692 KSK327692 LCG327692 LMC327692 LVY327692 MFU327692 MPQ327692 MZM327692 NJI327692 NTE327692 ODA327692 OMW327692 OWS327692 PGO327692 PQK327692 QAG327692 QKC327692 QTY327692 RDU327692 RNQ327692 RXM327692 SHI327692 SRE327692 TBA327692 TKW327692 TUS327692 UEO327692 UOK327692 UYG327692 VIC327692 VRY327692 WBU327692 WLQ327692 WVM327692 E393228 JA393228 SW393228 ACS393228 AMO393228 AWK393228 BGG393228 BQC393228 BZY393228 CJU393228 CTQ393228 DDM393228 DNI393228 DXE393228 EHA393228 EQW393228 FAS393228 FKO393228 FUK393228 GEG393228 GOC393228 GXY393228 HHU393228 HRQ393228 IBM393228 ILI393228 IVE393228 JFA393228 JOW393228 JYS393228 KIO393228 KSK393228 LCG393228 LMC393228 LVY393228 MFU393228 MPQ393228 MZM393228 NJI393228 NTE393228 ODA393228 OMW393228 OWS393228 PGO393228 PQK393228 QAG393228 QKC393228 QTY393228 RDU393228 RNQ393228 RXM393228 SHI393228 SRE393228 TBA393228 TKW393228 TUS393228 UEO393228 UOK393228 UYG393228 VIC393228 VRY393228 WBU393228 WLQ393228 WVM393228 E458764 JA458764 SW458764 ACS458764 AMO458764 AWK458764 BGG458764 BQC458764 BZY458764 CJU458764 CTQ458764 DDM458764 DNI458764 DXE458764 EHA458764 EQW458764 FAS458764 FKO458764 FUK458764 GEG458764 GOC458764 GXY458764 HHU458764 HRQ458764 IBM458764 ILI458764 IVE458764 JFA458764 JOW458764 JYS458764 KIO458764 KSK458764 LCG458764 LMC458764 LVY458764 MFU458764 MPQ458764 MZM458764 NJI458764 NTE458764 ODA458764 OMW458764 OWS458764 PGO458764 PQK458764 QAG458764 QKC458764 QTY458764 RDU458764 RNQ458764 RXM458764 SHI458764 SRE458764 TBA458764 TKW458764 TUS458764 UEO458764 UOK458764 UYG458764 VIC458764 VRY458764 WBU458764 WLQ458764 WVM458764 E524300 JA524300 SW524300 ACS524300 AMO524300 AWK524300 BGG524300 BQC524300 BZY524300 CJU524300 CTQ524300 DDM524300 DNI524300 DXE524300 EHA524300 EQW524300 FAS524300 FKO524300 FUK524300 GEG524300 GOC524300 GXY524300 HHU524300 HRQ524300 IBM524300 ILI524300 IVE524300 JFA524300 JOW524300 JYS524300 KIO524300 KSK524300 LCG524300 LMC524300 LVY524300 MFU524300 MPQ524300 MZM524300 NJI524300 NTE524300 ODA524300 OMW524300 OWS524300 PGO524300 PQK524300 QAG524300 QKC524300 QTY524300 RDU524300 RNQ524300 RXM524300 SHI524300 SRE524300 TBA524300 TKW524300 TUS524300 UEO524300 UOK524300 UYG524300 VIC524300 VRY524300 WBU524300 WLQ524300 WVM524300 E589836 JA589836 SW589836 ACS589836 AMO589836 AWK589836 BGG589836 BQC589836 BZY589836 CJU589836 CTQ589836 DDM589836 DNI589836 DXE589836 EHA589836 EQW589836 FAS589836 FKO589836 FUK589836 GEG589836 GOC589836 GXY589836 HHU589836 HRQ589836 IBM589836 ILI589836 IVE589836 JFA589836 JOW589836 JYS589836 KIO589836 KSK589836 LCG589836 LMC589836 LVY589836 MFU589836 MPQ589836 MZM589836 NJI589836 NTE589836 ODA589836 OMW589836 OWS589836 PGO589836 PQK589836 QAG589836 QKC589836 QTY589836 RDU589836 RNQ589836 RXM589836 SHI589836 SRE589836 TBA589836 TKW589836 TUS589836 UEO589836 UOK589836 UYG589836 VIC589836 VRY589836 WBU589836 WLQ589836 WVM589836 E655372 JA655372 SW655372 ACS655372 AMO655372 AWK655372 BGG655372 BQC655372 BZY655372 CJU655372 CTQ655372 DDM655372 DNI655372 DXE655372 EHA655372 EQW655372 FAS655372 FKO655372 FUK655372 GEG655372 GOC655372 GXY655372 HHU655372 HRQ655372 IBM655372 ILI655372 IVE655372 JFA655372 JOW655372 JYS655372 KIO655372 KSK655372 LCG655372 LMC655372 LVY655372 MFU655372 MPQ655372 MZM655372 NJI655372 NTE655372 ODA655372 OMW655372 OWS655372 PGO655372 PQK655372 QAG655372 QKC655372 QTY655372 RDU655372 RNQ655372 RXM655372 SHI655372 SRE655372 TBA655372 TKW655372 TUS655372 UEO655372 UOK655372 UYG655372 VIC655372 VRY655372 WBU655372 WLQ655372 WVM655372 E720908 JA720908 SW720908 ACS720908 AMO720908 AWK720908 BGG720908 BQC720908 BZY720908 CJU720908 CTQ720908 DDM720908 DNI720908 DXE720908 EHA720908 EQW720908 FAS720908 FKO720908 FUK720908 GEG720908 GOC720908 GXY720908 HHU720908 HRQ720908 IBM720908 ILI720908 IVE720908 JFA720908 JOW720908 JYS720908 KIO720908 KSK720908 LCG720908 LMC720908 LVY720908 MFU720908 MPQ720908 MZM720908 NJI720908 NTE720908 ODA720908 OMW720908 OWS720908 PGO720908 PQK720908 QAG720908 QKC720908 QTY720908 RDU720908 RNQ720908 RXM720908 SHI720908 SRE720908 TBA720908 TKW720908 TUS720908 UEO720908 UOK720908 UYG720908 VIC720908 VRY720908 WBU720908 WLQ720908 WVM720908 E786444 JA786444 SW786444 ACS786444 AMO786444 AWK786444 BGG786444 BQC786444 BZY786444 CJU786444 CTQ786444 DDM786444 DNI786444 DXE786444 EHA786444 EQW786444 FAS786444 FKO786444 FUK786444 GEG786444 GOC786444 GXY786444 HHU786444 HRQ786444 IBM786444 ILI786444 IVE786444 JFA786444 JOW786444 JYS786444 KIO786444 KSK786444 LCG786444 LMC786444 LVY786444 MFU786444 MPQ786444 MZM786444 NJI786444 NTE786444 ODA786444 OMW786444 OWS786444 PGO786444 PQK786444 QAG786444 QKC786444 QTY786444 RDU786444 RNQ786444 RXM786444 SHI786444 SRE786444 TBA786444 TKW786444 TUS786444 UEO786444 UOK786444 UYG786444 VIC786444 VRY786444 WBU786444 WLQ786444 WVM786444 E851980 JA851980 SW851980 ACS851980 AMO851980 AWK851980 BGG851980 BQC851980 BZY851980 CJU851980 CTQ851980 DDM851980 DNI851980 DXE851980 EHA851980 EQW851980 FAS851980 FKO851980 FUK851980 GEG851980 GOC851980 GXY851980 HHU851980 HRQ851980 IBM851980 ILI851980 IVE851980 JFA851980 JOW851980 JYS851980 KIO851980 KSK851980 LCG851980 LMC851980 LVY851980 MFU851980 MPQ851980 MZM851980 NJI851980 NTE851980 ODA851980 OMW851980 OWS851980 PGO851980 PQK851980 QAG851980 QKC851980 QTY851980 RDU851980 RNQ851980 RXM851980 SHI851980 SRE851980 TBA851980 TKW851980 TUS851980 UEO851980 UOK851980 UYG851980 VIC851980 VRY851980 WBU851980 WLQ851980 WVM851980 E917516 JA917516 SW917516 ACS917516 AMO917516 AWK917516 BGG917516 BQC917516 BZY917516 CJU917516 CTQ917516 DDM917516 DNI917516 DXE917516 EHA917516 EQW917516 FAS917516 FKO917516 FUK917516 GEG917516 GOC917516 GXY917516 HHU917516 HRQ917516 IBM917516 ILI917516 IVE917516 JFA917516 JOW917516 JYS917516 KIO917516 KSK917516 LCG917516 LMC917516 LVY917516 MFU917516 MPQ917516 MZM917516 NJI917516 NTE917516 ODA917516 OMW917516 OWS917516 PGO917516 PQK917516 QAG917516 QKC917516 QTY917516 RDU917516 RNQ917516 RXM917516 SHI917516 SRE917516 TBA917516 TKW917516 TUS917516 UEO917516 UOK917516 UYG917516 VIC917516 VRY917516 WBU917516 WLQ917516 WVM917516 E983052 JA983052 SW983052 ACS983052 AMO983052 AWK983052 BGG983052 BQC983052 BZY983052 CJU983052 CTQ983052 DDM983052 DNI983052 DXE983052 EHA983052 EQW983052 FAS983052 FKO983052 FUK983052 GEG983052 GOC983052 GXY983052 HHU983052 HRQ983052 IBM983052 ILI983052 IVE983052 JFA983052 JOW983052 JYS983052 KIO983052 KSK983052 LCG983052 LMC983052 LVY983052 MFU983052 MPQ983052 MZM983052 NJI983052 NTE983052 ODA983052 OMW983052 OWS983052 PGO983052 PQK983052 QAG983052 QKC983052 QTY983052 RDU983052 RNQ983052 RXM983052 SHI983052 SRE983052 TBA983052 TKW983052 TUS983052 UEO983052 UOK983052 UYG983052 VIC983052 VRY983052 WBU983052 WLQ983052 WVM983052"/>
    <dataValidation allowBlank="1" showInputMessage="1" showErrorMessage="1" promptTitle="OHJE" prompt="Kirjaa kustannuksen selite." sqref="C12 IY12 SU12 ACQ12 AMM12 AWI12 BGE12 BQA12 BZW12 CJS12 CTO12 DDK12 DNG12 DXC12 EGY12 EQU12 FAQ12 FKM12 FUI12 GEE12 GOA12 GXW12 HHS12 HRO12 IBK12 ILG12 IVC12 JEY12 JOU12 JYQ12 KIM12 KSI12 LCE12 LMA12 LVW12 MFS12 MPO12 MZK12 NJG12 NTC12 OCY12 OMU12 OWQ12 PGM12 PQI12 QAE12 QKA12 QTW12 RDS12 RNO12 RXK12 SHG12 SRC12 TAY12 TKU12 TUQ12 UEM12 UOI12 UYE12 VIA12 VRW12 WBS12 WLO12 WVK12 C65548 IY65548 SU65548 ACQ65548 AMM65548 AWI65548 BGE65548 BQA65548 BZW65548 CJS65548 CTO65548 DDK65548 DNG65548 DXC65548 EGY65548 EQU65548 FAQ65548 FKM65548 FUI65548 GEE65548 GOA65548 GXW65548 HHS65548 HRO65548 IBK65548 ILG65548 IVC65548 JEY65548 JOU65548 JYQ65548 KIM65548 KSI65548 LCE65548 LMA65548 LVW65548 MFS65548 MPO65548 MZK65548 NJG65548 NTC65548 OCY65548 OMU65548 OWQ65548 PGM65548 PQI65548 QAE65548 QKA65548 QTW65548 RDS65548 RNO65548 RXK65548 SHG65548 SRC65548 TAY65548 TKU65548 TUQ65548 UEM65548 UOI65548 UYE65548 VIA65548 VRW65548 WBS65548 WLO65548 WVK65548 C131084 IY131084 SU131084 ACQ131084 AMM131084 AWI131084 BGE131084 BQA131084 BZW131084 CJS131084 CTO131084 DDK131084 DNG131084 DXC131084 EGY131084 EQU131084 FAQ131084 FKM131084 FUI131084 GEE131084 GOA131084 GXW131084 HHS131084 HRO131084 IBK131084 ILG131084 IVC131084 JEY131084 JOU131084 JYQ131084 KIM131084 KSI131084 LCE131084 LMA131084 LVW131084 MFS131084 MPO131084 MZK131084 NJG131084 NTC131084 OCY131084 OMU131084 OWQ131084 PGM131084 PQI131084 QAE131084 QKA131084 QTW131084 RDS131084 RNO131084 RXK131084 SHG131084 SRC131084 TAY131084 TKU131084 TUQ131084 UEM131084 UOI131084 UYE131084 VIA131084 VRW131084 WBS131084 WLO131084 WVK131084 C196620 IY196620 SU196620 ACQ196620 AMM196620 AWI196620 BGE196620 BQA196620 BZW196620 CJS196620 CTO196620 DDK196620 DNG196620 DXC196620 EGY196620 EQU196620 FAQ196620 FKM196620 FUI196620 GEE196620 GOA196620 GXW196620 HHS196620 HRO196620 IBK196620 ILG196620 IVC196620 JEY196620 JOU196620 JYQ196620 KIM196620 KSI196620 LCE196620 LMA196620 LVW196620 MFS196620 MPO196620 MZK196620 NJG196620 NTC196620 OCY196620 OMU196620 OWQ196620 PGM196620 PQI196620 QAE196620 QKA196620 QTW196620 RDS196620 RNO196620 RXK196620 SHG196620 SRC196620 TAY196620 TKU196620 TUQ196620 UEM196620 UOI196620 UYE196620 VIA196620 VRW196620 WBS196620 WLO196620 WVK196620 C262156 IY262156 SU262156 ACQ262156 AMM262156 AWI262156 BGE262156 BQA262156 BZW262156 CJS262156 CTO262156 DDK262156 DNG262156 DXC262156 EGY262156 EQU262156 FAQ262156 FKM262156 FUI262156 GEE262156 GOA262156 GXW262156 HHS262156 HRO262156 IBK262156 ILG262156 IVC262156 JEY262156 JOU262156 JYQ262156 KIM262156 KSI262156 LCE262156 LMA262156 LVW262156 MFS262156 MPO262156 MZK262156 NJG262156 NTC262156 OCY262156 OMU262156 OWQ262156 PGM262156 PQI262156 QAE262156 QKA262156 QTW262156 RDS262156 RNO262156 RXK262156 SHG262156 SRC262156 TAY262156 TKU262156 TUQ262156 UEM262156 UOI262156 UYE262156 VIA262156 VRW262156 WBS262156 WLO262156 WVK262156 C327692 IY327692 SU327692 ACQ327692 AMM327692 AWI327692 BGE327692 BQA327692 BZW327692 CJS327692 CTO327692 DDK327692 DNG327692 DXC327692 EGY327692 EQU327692 FAQ327692 FKM327692 FUI327692 GEE327692 GOA327692 GXW327692 HHS327692 HRO327692 IBK327692 ILG327692 IVC327692 JEY327692 JOU327692 JYQ327692 KIM327692 KSI327692 LCE327692 LMA327692 LVW327692 MFS327692 MPO327692 MZK327692 NJG327692 NTC327692 OCY327692 OMU327692 OWQ327692 PGM327692 PQI327692 QAE327692 QKA327692 QTW327692 RDS327692 RNO327692 RXK327692 SHG327692 SRC327692 TAY327692 TKU327692 TUQ327692 UEM327692 UOI327692 UYE327692 VIA327692 VRW327692 WBS327692 WLO327692 WVK327692 C393228 IY393228 SU393228 ACQ393228 AMM393228 AWI393228 BGE393228 BQA393228 BZW393228 CJS393228 CTO393228 DDK393228 DNG393228 DXC393228 EGY393228 EQU393228 FAQ393228 FKM393228 FUI393228 GEE393228 GOA393228 GXW393228 HHS393228 HRO393228 IBK393228 ILG393228 IVC393228 JEY393228 JOU393228 JYQ393228 KIM393228 KSI393228 LCE393228 LMA393228 LVW393228 MFS393228 MPO393228 MZK393228 NJG393228 NTC393228 OCY393228 OMU393228 OWQ393228 PGM393228 PQI393228 QAE393228 QKA393228 QTW393228 RDS393228 RNO393228 RXK393228 SHG393228 SRC393228 TAY393228 TKU393228 TUQ393228 UEM393228 UOI393228 UYE393228 VIA393228 VRW393228 WBS393228 WLO393228 WVK393228 C458764 IY458764 SU458764 ACQ458764 AMM458764 AWI458764 BGE458764 BQA458764 BZW458764 CJS458764 CTO458764 DDK458764 DNG458764 DXC458764 EGY458764 EQU458764 FAQ458764 FKM458764 FUI458764 GEE458764 GOA458764 GXW458764 HHS458764 HRO458764 IBK458764 ILG458764 IVC458764 JEY458764 JOU458764 JYQ458764 KIM458764 KSI458764 LCE458764 LMA458764 LVW458764 MFS458764 MPO458764 MZK458764 NJG458764 NTC458764 OCY458764 OMU458764 OWQ458764 PGM458764 PQI458764 QAE458764 QKA458764 QTW458764 RDS458764 RNO458764 RXK458764 SHG458764 SRC458764 TAY458764 TKU458764 TUQ458764 UEM458764 UOI458764 UYE458764 VIA458764 VRW458764 WBS458764 WLO458764 WVK458764 C524300 IY524300 SU524300 ACQ524300 AMM524300 AWI524300 BGE524300 BQA524300 BZW524300 CJS524300 CTO524300 DDK524300 DNG524300 DXC524300 EGY524300 EQU524300 FAQ524300 FKM524300 FUI524300 GEE524300 GOA524300 GXW524300 HHS524300 HRO524300 IBK524300 ILG524300 IVC524300 JEY524300 JOU524300 JYQ524300 KIM524300 KSI524300 LCE524300 LMA524300 LVW524300 MFS524300 MPO524300 MZK524300 NJG524300 NTC524300 OCY524300 OMU524300 OWQ524300 PGM524300 PQI524300 QAE524300 QKA524300 QTW524300 RDS524300 RNO524300 RXK524300 SHG524300 SRC524300 TAY524300 TKU524300 TUQ524300 UEM524300 UOI524300 UYE524300 VIA524300 VRW524300 WBS524300 WLO524300 WVK524300 C589836 IY589836 SU589836 ACQ589836 AMM589836 AWI589836 BGE589836 BQA589836 BZW589836 CJS589836 CTO589836 DDK589836 DNG589836 DXC589836 EGY589836 EQU589836 FAQ589836 FKM589836 FUI589836 GEE589836 GOA589836 GXW589836 HHS589836 HRO589836 IBK589836 ILG589836 IVC589836 JEY589836 JOU589836 JYQ589836 KIM589836 KSI589836 LCE589836 LMA589836 LVW589836 MFS589836 MPO589836 MZK589836 NJG589836 NTC589836 OCY589836 OMU589836 OWQ589836 PGM589836 PQI589836 QAE589836 QKA589836 QTW589836 RDS589836 RNO589836 RXK589836 SHG589836 SRC589836 TAY589836 TKU589836 TUQ589836 UEM589836 UOI589836 UYE589836 VIA589836 VRW589836 WBS589836 WLO589836 WVK589836 C655372 IY655372 SU655372 ACQ655372 AMM655372 AWI655372 BGE655372 BQA655372 BZW655372 CJS655372 CTO655372 DDK655372 DNG655372 DXC655372 EGY655372 EQU655372 FAQ655372 FKM655372 FUI655372 GEE655372 GOA655372 GXW655372 HHS655372 HRO655372 IBK655372 ILG655372 IVC655372 JEY655372 JOU655372 JYQ655372 KIM655372 KSI655372 LCE655372 LMA655372 LVW655372 MFS655372 MPO655372 MZK655372 NJG655372 NTC655372 OCY655372 OMU655372 OWQ655372 PGM655372 PQI655372 QAE655372 QKA655372 QTW655372 RDS655372 RNO655372 RXK655372 SHG655372 SRC655372 TAY655372 TKU655372 TUQ655372 UEM655372 UOI655372 UYE655372 VIA655372 VRW655372 WBS655372 WLO655372 WVK655372 C720908 IY720908 SU720908 ACQ720908 AMM720908 AWI720908 BGE720908 BQA720908 BZW720908 CJS720908 CTO720908 DDK720908 DNG720908 DXC720908 EGY720908 EQU720908 FAQ720908 FKM720908 FUI720908 GEE720908 GOA720908 GXW720908 HHS720908 HRO720908 IBK720908 ILG720908 IVC720908 JEY720908 JOU720908 JYQ720908 KIM720908 KSI720908 LCE720908 LMA720908 LVW720908 MFS720908 MPO720908 MZK720908 NJG720908 NTC720908 OCY720908 OMU720908 OWQ720908 PGM720908 PQI720908 QAE720908 QKA720908 QTW720908 RDS720908 RNO720908 RXK720908 SHG720908 SRC720908 TAY720908 TKU720908 TUQ720908 UEM720908 UOI720908 UYE720908 VIA720908 VRW720908 WBS720908 WLO720908 WVK720908 C786444 IY786444 SU786444 ACQ786444 AMM786444 AWI786444 BGE786444 BQA786444 BZW786444 CJS786444 CTO786444 DDK786444 DNG786444 DXC786444 EGY786444 EQU786444 FAQ786444 FKM786444 FUI786444 GEE786444 GOA786444 GXW786444 HHS786444 HRO786444 IBK786444 ILG786444 IVC786444 JEY786444 JOU786444 JYQ786444 KIM786444 KSI786444 LCE786444 LMA786444 LVW786444 MFS786444 MPO786444 MZK786444 NJG786444 NTC786444 OCY786444 OMU786444 OWQ786444 PGM786444 PQI786444 QAE786444 QKA786444 QTW786444 RDS786444 RNO786444 RXK786444 SHG786444 SRC786444 TAY786444 TKU786444 TUQ786444 UEM786444 UOI786444 UYE786444 VIA786444 VRW786444 WBS786444 WLO786444 WVK786444 C851980 IY851980 SU851980 ACQ851980 AMM851980 AWI851980 BGE851980 BQA851980 BZW851980 CJS851980 CTO851980 DDK851980 DNG851980 DXC851980 EGY851980 EQU851980 FAQ851980 FKM851980 FUI851980 GEE851980 GOA851980 GXW851980 HHS851980 HRO851980 IBK851980 ILG851980 IVC851980 JEY851980 JOU851980 JYQ851980 KIM851980 KSI851980 LCE851980 LMA851980 LVW851980 MFS851980 MPO851980 MZK851980 NJG851980 NTC851980 OCY851980 OMU851980 OWQ851980 PGM851980 PQI851980 QAE851980 QKA851980 QTW851980 RDS851980 RNO851980 RXK851980 SHG851980 SRC851980 TAY851980 TKU851980 TUQ851980 UEM851980 UOI851980 UYE851980 VIA851980 VRW851980 WBS851980 WLO851980 WVK851980 C917516 IY917516 SU917516 ACQ917516 AMM917516 AWI917516 BGE917516 BQA917516 BZW917516 CJS917516 CTO917516 DDK917516 DNG917516 DXC917516 EGY917516 EQU917516 FAQ917516 FKM917516 FUI917516 GEE917516 GOA917516 GXW917516 HHS917516 HRO917516 IBK917516 ILG917516 IVC917516 JEY917516 JOU917516 JYQ917516 KIM917516 KSI917516 LCE917516 LMA917516 LVW917516 MFS917516 MPO917516 MZK917516 NJG917516 NTC917516 OCY917516 OMU917516 OWQ917516 PGM917516 PQI917516 QAE917516 QKA917516 QTW917516 RDS917516 RNO917516 RXK917516 SHG917516 SRC917516 TAY917516 TKU917516 TUQ917516 UEM917516 UOI917516 UYE917516 VIA917516 VRW917516 WBS917516 WLO917516 WVK917516 C983052 IY983052 SU983052 ACQ983052 AMM983052 AWI983052 BGE983052 BQA983052 BZW983052 CJS983052 CTO983052 DDK983052 DNG983052 DXC983052 EGY983052 EQU983052 FAQ983052 FKM983052 FUI983052 GEE983052 GOA983052 GXW983052 HHS983052 HRO983052 IBK983052 ILG983052 IVC983052 JEY983052 JOU983052 JYQ983052 KIM983052 KSI983052 LCE983052 LMA983052 LVW983052 MFS983052 MPO983052 MZK983052 NJG983052 NTC983052 OCY983052 OMU983052 OWQ983052 PGM983052 PQI983052 QAE983052 QKA983052 QTW983052 RDS983052 RNO983052 RXK983052 SHG983052 SRC983052 TAY983052 TKU983052 TUQ983052 UEM983052 UOI983052 UYE983052 VIA983052 VRW983052 WBS983052 WLO983052 WVK983052"/>
    <dataValidation allowBlank="1" showInputMessage="1" showErrorMessage="1" promptTitle="OHJE" prompt="Määritä käyttö- ja kiinteä omaisuus-kustannuslajille todellinen käyttöaste. Muille kustannuslajeille merkitse käyttöasteeksi 100." sqref="B12 IX12 ST12 ACP12 AML12 AWH12 BGD12 BPZ12 BZV12 CJR12 CTN12 DDJ12 DNF12 DXB12 EGX12 EQT12 FAP12 FKL12 FUH12 GED12 GNZ12 GXV12 HHR12 HRN12 IBJ12 ILF12 IVB12 JEX12 JOT12 JYP12 KIL12 KSH12 LCD12 LLZ12 LVV12 MFR12 MPN12 MZJ12 NJF12 NTB12 OCX12 OMT12 OWP12 PGL12 PQH12 QAD12 QJZ12 QTV12 RDR12 RNN12 RXJ12 SHF12 SRB12 TAX12 TKT12 TUP12 UEL12 UOH12 UYD12 VHZ12 VRV12 WBR12 WLN12 WVJ12 B65548 IX65548 ST65548 ACP65548 AML65548 AWH65548 BGD65548 BPZ65548 BZV65548 CJR65548 CTN65548 DDJ65548 DNF65548 DXB65548 EGX65548 EQT65548 FAP65548 FKL65548 FUH65548 GED65548 GNZ65548 GXV65548 HHR65548 HRN65548 IBJ65548 ILF65548 IVB65548 JEX65548 JOT65548 JYP65548 KIL65548 KSH65548 LCD65548 LLZ65548 LVV65548 MFR65548 MPN65548 MZJ65548 NJF65548 NTB65548 OCX65548 OMT65548 OWP65548 PGL65548 PQH65548 QAD65548 QJZ65548 QTV65548 RDR65548 RNN65548 RXJ65548 SHF65548 SRB65548 TAX65548 TKT65548 TUP65548 UEL65548 UOH65548 UYD65548 VHZ65548 VRV65548 WBR65548 WLN65548 WVJ65548 B131084 IX131084 ST131084 ACP131084 AML131084 AWH131084 BGD131084 BPZ131084 BZV131084 CJR131084 CTN131084 DDJ131084 DNF131084 DXB131084 EGX131084 EQT131084 FAP131084 FKL131084 FUH131084 GED131084 GNZ131084 GXV131084 HHR131084 HRN131084 IBJ131084 ILF131084 IVB131084 JEX131084 JOT131084 JYP131084 KIL131084 KSH131084 LCD131084 LLZ131084 LVV131084 MFR131084 MPN131084 MZJ131084 NJF131084 NTB131084 OCX131084 OMT131084 OWP131084 PGL131084 PQH131084 QAD131084 QJZ131084 QTV131084 RDR131084 RNN131084 RXJ131084 SHF131084 SRB131084 TAX131084 TKT131084 TUP131084 UEL131084 UOH131084 UYD131084 VHZ131084 VRV131084 WBR131084 WLN131084 WVJ131084 B196620 IX196620 ST196620 ACP196620 AML196620 AWH196620 BGD196620 BPZ196620 BZV196620 CJR196620 CTN196620 DDJ196620 DNF196620 DXB196620 EGX196620 EQT196620 FAP196620 FKL196620 FUH196620 GED196620 GNZ196620 GXV196620 HHR196620 HRN196620 IBJ196620 ILF196620 IVB196620 JEX196620 JOT196620 JYP196620 KIL196620 KSH196620 LCD196620 LLZ196620 LVV196620 MFR196620 MPN196620 MZJ196620 NJF196620 NTB196620 OCX196620 OMT196620 OWP196620 PGL196620 PQH196620 QAD196620 QJZ196620 QTV196620 RDR196620 RNN196620 RXJ196620 SHF196620 SRB196620 TAX196620 TKT196620 TUP196620 UEL196620 UOH196620 UYD196620 VHZ196620 VRV196620 WBR196620 WLN196620 WVJ196620 B262156 IX262156 ST262156 ACP262156 AML262156 AWH262156 BGD262156 BPZ262156 BZV262156 CJR262156 CTN262156 DDJ262156 DNF262156 DXB262156 EGX262156 EQT262156 FAP262156 FKL262156 FUH262156 GED262156 GNZ262156 GXV262156 HHR262156 HRN262156 IBJ262156 ILF262156 IVB262156 JEX262156 JOT262156 JYP262156 KIL262156 KSH262156 LCD262156 LLZ262156 LVV262156 MFR262156 MPN262156 MZJ262156 NJF262156 NTB262156 OCX262156 OMT262156 OWP262156 PGL262156 PQH262156 QAD262156 QJZ262156 QTV262156 RDR262156 RNN262156 RXJ262156 SHF262156 SRB262156 TAX262156 TKT262156 TUP262156 UEL262156 UOH262156 UYD262156 VHZ262156 VRV262156 WBR262156 WLN262156 WVJ262156 B327692 IX327692 ST327692 ACP327692 AML327692 AWH327692 BGD327692 BPZ327692 BZV327692 CJR327692 CTN327692 DDJ327692 DNF327692 DXB327692 EGX327692 EQT327692 FAP327692 FKL327692 FUH327692 GED327692 GNZ327692 GXV327692 HHR327692 HRN327692 IBJ327692 ILF327692 IVB327692 JEX327692 JOT327692 JYP327692 KIL327692 KSH327692 LCD327692 LLZ327692 LVV327692 MFR327692 MPN327692 MZJ327692 NJF327692 NTB327692 OCX327692 OMT327692 OWP327692 PGL327692 PQH327692 QAD327692 QJZ327692 QTV327692 RDR327692 RNN327692 RXJ327692 SHF327692 SRB327692 TAX327692 TKT327692 TUP327692 UEL327692 UOH327692 UYD327692 VHZ327692 VRV327692 WBR327692 WLN327692 WVJ327692 B393228 IX393228 ST393228 ACP393228 AML393228 AWH393228 BGD393228 BPZ393228 BZV393228 CJR393228 CTN393228 DDJ393228 DNF393228 DXB393228 EGX393228 EQT393228 FAP393228 FKL393228 FUH393228 GED393228 GNZ393228 GXV393228 HHR393228 HRN393228 IBJ393228 ILF393228 IVB393228 JEX393228 JOT393228 JYP393228 KIL393228 KSH393228 LCD393228 LLZ393228 LVV393228 MFR393228 MPN393228 MZJ393228 NJF393228 NTB393228 OCX393228 OMT393228 OWP393228 PGL393228 PQH393228 QAD393228 QJZ393228 QTV393228 RDR393228 RNN393228 RXJ393228 SHF393228 SRB393228 TAX393228 TKT393228 TUP393228 UEL393228 UOH393228 UYD393228 VHZ393228 VRV393228 WBR393228 WLN393228 WVJ393228 B458764 IX458764 ST458764 ACP458764 AML458764 AWH458764 BGD458764 BPZ458764 BZV458764 CJR458764 CTN458764 DDJ458764 DNF458764 DXB458764 EGX458764 EQT458764 FAP458764 FKL458764 FUH458764 GED458764 GNZ458764 GXV458764 HHR458764 HRN458764 IBJ458764 ILF458764 IVB458764 JEX458764 JOT458764 JYP458764 KIL458764 KSH458764 LCD458764 LLZ458764 LVV458764 MFR458764 MPN458764 MZJ458764 NJF458764 NTB458764 OCX458764 OMT458764 OWP458764 PGL458764 PQH458764 QAD458764 QJZ458764 QTV458764 RDR458764 RNN458764 RXJ458764 SHF458764 SRB458764 TAX458764 TKT458764 TUP458764 UEL458764 UOH458764 UYD458764 VHZ458764 VRV458764 WBR458764 WLN458764 WVJ458764 B524300 IX524300 ST524300 ACP524300 AML524300 AWH524300 BGD524300 BPZ524300 BZV524300 CJR524300 CTN524300 DDJ524300 DNF524300 DXB524300 EGX524300 EQT524300 FAP524300 FKL524300 FUH524300 GED524300 GNZ524300 GXV524300 HHR524300 HRN524300 IBJ524300 ILF524300 IVB524300 JEX524300 JOT524300 JYP524300 KIL524300 KSH524300 LCD524300 LLZ524300 LVV524300 MFR524300 MPN524300 MZJ524300 NJF524300 NTB524300 OCX524300 OMT524300 OWP524300 PGL524300 PQH524300 QAD524300 QJZ524300 QTV524300 RDR524300 RNN524300 RXJ524300 SHF524300 SRB524300 TAX524300 TKT524300 TUP524300 UEL524300 UOH524300 UYD524300 VHZ524300 VRV524300 WBR524300 WLN524300 WVJ524300 B589836 IX589836 ST589836 ACP589836 AML589836 AWH589836 BGD589836 BPZ589836 BZV589836 CJR589836 CTN589836 DDJ589836 DNF589836 DXB589836 EGX589836 EQT589836 FAP589836 FKL589836 FUH589836 GED589836 GNZ589836 GXV589836 HHR589836 HRN589836 IBJ589836 ILF589836 IVB589836 JEX589836 JOT589836 JYP589836 KIL589836 KSH589836 LCD589836 LLZ589836 LVV589836 MFR589836 MPN589836 MZJ589836 NJF589836 NTB589836 OCX589836 OMT589836 OWP589836 PGL589836 PQH589836 QAD589836 QJZ589836 QTV589836 RDR589836 RNN589836 RXJ589836 SHF589836 SRB589836 TAX589836 TKT589836 TUP589836 UEL589836 UOH589836 UYD589836 VHZ589836 VRV589836 WBR589836 WLN589836 WVJ589836 B655372 IX655372 ST655372 ACP655372 AML655372 AWH655372 BGD655372 BPZ655372 BZV655372 CJR655372 CTN655372 DDJ655372 DNF655372 DXB655372 EGX655372 EQT655372 FAP655372 FKL655372 FUH655372 GED655372 GNZ655372 GXV655372 HHR655372 HRN655372 IBJ655372 ILF655372 IVB655372 JEX655372 JOT655372 JYP655372 KIL655372 KSH655372 LCD655372 LLZ655372 LVV655372 MFR655372 MPN655372 MZJ655372 NJF655372 NTB655372 OCX655372 OMT655372 OWP655372 PGL655372 PQH655372 QAD655372 QJZ655372 QTV655372 RDR655372 RNN655372 RXJ655372 SHF655372 SRB655372 TAX655372 TKT655372 TUP655372 UEL655372 UOH655372 UYD655372 VHZ655372 VRV655372 WBR655372 WLN655372 WVJ655372 B720908 IX720908 ST720908 ACP720908 AML720908 AWH720908 BGD720908 BPZ720908 BZV720908 CJR720908 CTN720908 DDJ720908 DNF720908 DXB720908 EGX720908 EQT720908 FAP720908 FKL720908 FUH720908 GED720908 GNZ720908 GXV720908 HHR720908 HRN720908 IBJ720908 ILF720908 IVB720908 JEX720908 JOT720908 JYP720908 KIL720908 KSH720908 LCD720908 LLZ720908 LVV720908 MFR720908 MPN720908 MZJ720908 NJF720908 NTB720908 OCX720908 OMT720908 OWP720908 PGL720908 PQH720908 QAD720908 QJZ720908 QTV720908 RDR720908 RNN720908 RXJ720908 SHF720908 SRB720908 TAX720908 TKT720908 TUP720908 UEL720908 UOH720908 UYD720908 VHZ720908 VRV720908 WBR720908 WLN720908 WVJ720908 B786444 IX786444 ST786444 ACP786444 AML786444 AWH786444 BGD786444 BPZ786444 BZV786444 CJR786444 CTN786444 DDJ786444 DNF786444 DXB786444 EGX786444 EQT786444 FAP786444 FKL786444 FUH786444 GED786444 GNZ786444 GXV786444 HHR786444 HRN786444 IBJ786444 ILF786444 IVB786444 JEX786444 JOT786444 JYP786444 KIL786444 KSH786444 LCD786444 LLZ786444 LVV786444 MFR786444 MPN786444 MZJ786444 NJF786444 NTB786444 OCX786444 OMT786444 OWP786444 PGL786444 PQH786444 QAD786444 QJZ786444 QTV786444 RDR786444 RNN786444 RXJ786444 SHF786444 SRB786444 TAX786444 TKT786444 TUP786444 UEL786444 UOH786444 UYD786444 VHZ786444 VRV786444 WBR786444 WLN786444 WVJ786444 B851980 IX851980 ST851980 ACP851980 AML851980 AWH851980 BGD851980 BPZ851980 BZV851980 CJR851980 CTN851980 DDJ851980 DNF851980 DXB851980 EGX851980 EQT851980 FAP851980 FKL851980 FUH851980 GED851980 GNZ851980 GXV851980 HHR851980 HRN851980 IBJ851980 ILF851980 IVB851980 JEX851980 JOT851980 JYP851980 KIL851980 KSH851980 LCD851980 LLZ851980 LVV851980 MFR851980 MPN851980 MZJ851980 NJF851980 NTB851980 OCX851980 OMT851980 OWP851980 PGL851980 PQH851980 QAD851980 QJZ851980 QTV851980 RDR851980 RNN851980 RXJ851980 SHF851980 SRB851980 TAX851980 TKT851980 TUP851980 UEL851980 UOH851980 UYD851980 VHZ851980 VRV851980 WBR851980 WLN851980 WVJ851980 B917516 IX917516 ST917516 ACP917516 AML917516 AWH917516 BGD917516 BPZ917516 BZV917516 CJR917516 CTN917516 DDJ917516 DNF917516 DXB917516 EGX917516 EQT917516 FAP917516 FKL917516 FUH917516 GED917516 GNZ917516 GXV917516 HHR917516 HRN917516 IBJ917516 ILF917516 IVB917516 JEX917516 JOT917516 JYP917516 KIL917516 KSH917516 LCD917516 LLZ917516 LVV917516 MFR917516 MPN917516 MZJ917516 NJF917516 NTB917516 OCX917516 OMT917516 OWP917516 PGL917516 PQH917516 QAD917516 QJZ917516 QTV917516 RDR917516 RNN917516 RXJ917516 SHF917516 SRB917516 TAX917516 TKT917516 TUP917516 UEL917516 UOH917516 UYD917516 VHZ917516 VRV917516 WBR917516 WLN917516 WVJ917516 B983052 IX983052 ST983052 ACP983052 AML983052 AWH983052 BGD983052 BPZ983052 BZV983052 CJR983052 CTN983052 DDJ983052 DNF983052 DXB983052 EGX983052 EQT983052 FAP983052 FKL983052 FUH983052 GED983052 GNZ983052 GXV983052 HHR983052 HRN983052 IBJ983052 ILF983052 IVB983052 JEX983052 JOT983052 JYP983052 KIL983052 KSH983052 LCD983052 LLZ983052 LVV983052 MFR983052 MPN983052 MZJ983052 NJF983052 NTB983052 OCX983052 OMT983052 OWP983052 PGL983052 PQH983052 QAD983052 QJZ983052 QTV983052 RDR983052 RNN983052 RXJ983052 SHF983052 SRB983052 TAX983052 TKT983052 TUP983052 UEL983052 UOH983052 UYD983052 VHZ983052 VRV983052 WBR983052 WLN983052 WVJ983052"/>
    <dataValidation type="list" allowBlank="1" showInputMessage="1" showErrorMessage="1" promptTitle="OHJE" prompt="Valitse alasvetovalikosta kustannusta määrittävä kustannuslaji. " sqref="A12 IW12 SS12 ACO12 AMK12 AWG12 BGC12 BPY12 BZU12 CJQ12 CTM12 DDI12 DNE12 DXA12 EGW12 EQS12 FAO12 FKK12 FUG12 GEC12 GNY12 GXU12 HHQ12 HRM12 IBI12 ILE12 IVA12 JEW12 JOS12 JYO12 KIK12 KSG12 LCC12 LLY12 LVU12 MFQ12 MPM12 MZI12 NJE12 NTA12 OCW12 OMS12 OWO12 PGK12 PQG12 QAC12 QJY12 QTU12 RDQ12 RNM12 RXI12 SHE12 SRA12 TAW12 TKS12 TUO12 UEK12 UOG12 UYC12 VHY12 VRU12 WBQ12 WLM12 WVI12 A65548 IW65548 SS65548 ACO65548 AMK65548 AWG65548 BGC65548 BPY65548 BZU65548 CJQ65548 CTM65548 DDI65548 DNE65548 DXA65548 EGW65548 EQS65548 FAO65548 FKK65548 FUG65548 GEC65548 GNY65548 GXU65548 HHQ65548 HRM65548 IBI65548 ILE65548 IVA65548 JEW65548 JOS65548 JYO65548 KIK65548 KSG65548 LCC65548 LLY65548 LVU65548 MFQ65548 MPM65548 MZI65548 NJE65548 NTA65548 OCW65548 OMS65548 OWO65548 PGK65548 PQG65548 QAC65548 QJY65548 QTU65548 RDQ65548 RNM65548 RXI65548 SHE65548 SRA65548 TAW65548 TKS65548 TUO65548 UEK65548 UOG65548 UYC65548 VHY65548 VRU65548 WBQ65548 WLM65548 WVI65548 A131084 IW131084 SS131084 ACO131084 AMK131084 AWG131084 BGC131084 BPY131084 BZU131084 CJQ131084 CTM131084 DDI131084 DNE131084 DXA131084 EGW131084 EQS131084 FAO131084 FKK131084 FUG131084 GEC131084 GNY131084 GXU131084 HHQ131084 HRM131084 IBI131084 ILE131084 IVA131084 JEW131084 JOS131084 JYO131084 KIK131084 KSG131084 LCC131084 LLY131084 LVU131084 MFQ131084 MPM131084 MZI131084 NJE131084 NTA131084 OCW131084 OMS131084 OWO131084 PGK131084 PQG131084 QAC131084 QJY131084 QTU131084 RDQ131084 RNM131084 RXI131084 SHE131084 SRA131084 TAW131084 TKS131084 TUO131084 UEK131084 UOG131084 UYC131084 VHY131084 VRU131084 WBQ131084 WLM131084 WVI131084 A196620 IW196620 SS196620 ACO196620 AMK196620 AWG196620 BGC196620 BPY196620 BZU196620 CJQ196620 CTM196620 DDI196620 DNE196620 DXA196620 EGW196620 EQS196620 FAO196620 FKK196620 FUG196620 GEC196620 GNY196620 GXU196620 HHQ196620 HRM196620 IBI196620 ILE196620 IVA196620 JEW196620 JOS196620 JYO196620 KIK196620 KSG196620 LCC196620 LLY196620 LVU196620 MFQ196620 MPM196620 MZI196620 NJE196620 NTA196620 OCW196620 OMS196620 OWO196620 PGK196620 PQG196620 QAC196620 QJY196620 QTU196620 RDQ196620 RNM196620 RXI196620 SHE196620 SRA196620 TAW196620 TKS196620 TUO196620 UEK196620 UOG196620 UYC196620 VHY196620 VRU196620 WBQ196620 WLM196620 WVI196620 A262156 IW262156 SS262156 ACO262156 AMK262156 AWG262156 BGC262156 BPY262156 BZU262156 CJQ262156 CTM262156 DDI262156 DNE262156 DXA262156 EGW262156 EQS262156 FAO262156 FKK262156 FUG262156 GEC262156 GNY262156 GXU262156 HHQ262156 HRM262156 IBI262156 ILE262156 IVA262156 JEW262156 JOS262156 JYO262156 KIK262156 KSG262156 LCC262156 LLY262156 LVU262156 MFQ262156 MPM262156 MZI262156 NJE262156 NTA262156 OCW262156 OMS262156 OWO262156 PGK262156 PQG262156 QAC262156 QJY262156 QTU262156 RDQ262156 RNM262156 RXI262156 SHE262156 SRA262156 TAW262156 TKS262156 TUO262156 UEK262156 UOG262156 UYC262156 VHY262156 VRU262156 WBQ262156 WLM262156 WVI262156 A327692 IW327692 SS327692 ACO327692 AMK327692 AWG327692 BGC327692 BPY327692 BZU327692 CJQ327692 CTM327692 DDI327692 DNE327692 DXA327692 EGW327692 EQS327692 FAO327692 FKK327692 FUG327692 GEC327692 GNY327692 GXU327692 HHQ327692 HRM327692 IBI327692 ILE327692 IVA327692 JEW327692 JOS327692 JYO327692 KIK327692 KSG327692 LCC327692 LLY327692 LVU327692 MFQ327692 MPM327692 MZI327692 NJE327692 NTA327692 OCW327692 OMS327692 OWO327692 PGK327692 PQG327692 QAC327692 QJY327692 QTU327692 RDQ327692 RNM327692 RXI327692 SHE327692 SRA327692 TAW327692 TKS327692 TUO327692 UEK327692 UOG327692 UYC327692 VHY327692 VRU327692 WBQ327692 WLM327692 WVI327692 A393228 IW393228 SS393228 ACO393228 AMK393228 AWG393228 BGC393228 BPY393228 BZU393228 CJQ393228 CTM393228 DDI393228 DNE393228 DXA393228 EGW393228 EQS393228 FAO393228 FKK393228 FUG393228 GEC393228 GNY393228 GXU393228 HHQ393228 HRM393228 IBI393228 ILE393228 IVA393228 JEW393228 JOS393228 JYO393228 KIK393228 KSG393228 LCC393228 LLY393228 LVU393228 MFQ393228 MPM393228 MZI393228 NJE393228 NTA393228 OCW393228 OMS393228 OWO393228 PGK393228 PQG393228 QAC393228 QJY393228 QTU393228 RDQ393228 RNM393228 RXI393228 SHE393228 SRA393228 TAW393228 TKS393228 TUO393228 UEK393228 UOG393228 UYC393228 VHY393228 VRU393228 WBQ393228 WLM393228 WVI393228 A458764 IW458764 SS458764 ACO458764 AMK458764 AWG458764 BGC458764 BPY458764 BZU458764 CJQ458764 CTM458764 DDI458764 DNE458764 DXA458764 EGW458764 EQS458764 FAO458764 FKK458764 FUG458764 GEC458764 GNY458764 GXU458764 HHQ458764 HRM458764 IBI458764 ILE458764 IVA458764 JEW458764 JOS458764 JYO458764 KIK458764 KSG458764 LCC458764 LLY458764 LVU458764 MFQ458764 MPM458764 MZI458764 NJE458764 NTA458764 OCW458764 OMS458764 OWO458764 PGK458764 PQG458764 QAC458764 QJY458764 QTU458764 RDQ458764 RNM458764 RXI458764 SHE458764 SRA458764 TAW458764 TKS458764 TUO458764 UEK458764 UOG458764 UYC458764 VHY458764 VRU458764 WBQ458764 WLM458764 WVI458764 A524300 IW524300 SS524300 ACO524300 AMK524300 AWG524300 BGC524300 BPY524300 BZU524300 CJQ524300 CTM524300 DDI524300 DNE524300 DXA524300 EGW524300 EQS524300 FAO524300 FKK524300 FUG524300 GEC524300 GNY524300 GXU524300 HHQ524300 HRM524300 IBI524300 ILE524300 IVA524300 JEW524300 JOS524300 JYO524300 KIK524300 KSG524300 LCC524300 LLY524300 LVU524300 MFQ524300 MPM524300 MZI524300 NJE524300 NTA524300 OCW524300 OMS524300 OWO524300 PGK524300 PQG524300 QAC524300 QJY524300 QTU524300 RDQ524300 RNM524300 RXI524300 SHE524300 SRA524300 TAW524300 TKS524300 TUO524300 UEK524300 UOG524300 UYC524300 VHY524300 VRU524300 WBQ524300 WLM524300 WVI524300 A589836 IW589836 SS589836 ACO589836 AMK589836 AWG589836 BGC589836 BPY589836 BZU589836 CJQ589836 CTM589836 DDI589836 DNE589836 DXA589836 EGW589836 EQS589836 FAO589836 FKK589836 FUG589836 GEC589836 GNY589836 GXU589836 HHQ589836 HRM589836 IBI589836 ILE589836 IVA589836 JEW589836 JOS589836 JYO589836 KIK589836 KSG589836 LCC589836 LLY589836 LVU589836 MFQ589836 MPM589836 MZI589836 NJE589836 NTA589836 OCW589836 OMS589836 OWO589836 PGK589836 PQG589836 QAC589836 QJY589836 QTU589836 RDQ589836 RNM589836 RXI589836 SHE589836 SRA589836 TAW589836 TKS589836 TUO589836 UEK589836 UOG589836 UYC589836 VHY589836 VRU589836 WBQ589836 WLM589836 WVI589836 A655372 IW655372 SS655372 ACO655372 AMK655372 AWG655372 BGC655372 BPY655372 BZU655372 CJQ655372 CTM655372 DDI655372 DNE655372 DXA655372 EGW655372 EQS655372 FAO655372 FKK655372 FUG655372 GEC655372 GNY655372 GXU655372 HHQ655372 HRM655372 IBI655372 ILE655372 IVA655372 JEW655372 JOS655372 JYO655372 KIK655372 KSG655372 LCC655372 LLY655372 LVU655372 MFQ655372 MPM655372 MZI655372 NJE655372 NTA655372 OCW655372 OMS655372 OWO655372 PGK655372 PQG655372 QAC655372 QJY655372 QTU655372 RDQ655372 RNM655372 RXI655372 SHE655372 SRA655372 TAW655372 TKS655372 TUO655372 UEK655372 UOG655372 UYC655372 VHY655372 VRU655372 WBQ655372 WLM655372 WVI655372 A720908 IW720908 SS720908 ACO720908 AMK720908 AWG720908 BGC720908 BPY720908 BZU720908 CJQ720908 CTM720908 DDI720908 DNE720908 DXA720908 EGW720908 EQS720908 FAO720908 FKK720908 FUG720908 GEC720908 GNY720908 GXU720908 HHQ720908 HRM720908 IBI720908 ILE720908 IVA720908 JEW720908 JOS720908 JYO720908 KIK720908 KSG720908 LCC720908 LLY720908 LVU720908 MFQ720908 MPM720908 MZI720908 NJE720908 NTA720908 OCW720908 OMS720908 OWO720908 PGK720908 PQG720908 QAC720908 QJY720908 QTU720908 RDQ720908 RNM720908 RXI720908 SHE720908 SRA720908 TAW720908 TKS720908 TUO720908 UEK720908 UOG720908 UYC720908 VHY720908 VRU720908 WBQ720908 WLM720908 WVI720908 A786444 IW786444 SS786444 ACO786444 AMK786444 AWG786444 BGC786444 BPY786444 BZU786444 CJQ786444 CTM786444 DDI786444 DNE786444 DXA786444 EGW786444 EQS786444 FAO786444 FKK786444 FUG786444 GEC786444 GNY786444 GXU786444 HHQ786444 HRM786444 IBI786444 ILE786444 IVA786444 JEW786444 JOS786444 JYO786444 KIK786444 KSG786444 LCC786444 LLY786444 LVU786444 MFQ786444 MPM786444 MZI786444 NJE786444 NTA786444 OCW786444 OMS786444 OWO786444 PGK786444 PQG786444 QAC786444 QJY786444 QTU786444 RDQ786444 RNM786444 RXI786444 SHE786444 SRA786444 TAW786444 TKS786444 TUO786444 UEK786444 UOG786444 UYC786444 VHY786444 VRU786444 WBQ786444 WLM786444 WVI786444 A851980 IW851980 SS851980 ACO851980 AMK851980 AWG851980 BGC851980 BPY851980 BZU851980 CJQ851980 CTM851980 DDI851980 DNE851980 DXA851980 EGW851980 EQS851980 FAO851980 FKK851980 FUG851980 GEC851980 GNY851980 GXU851980 HHQ851980 HRM851980 IBI851980 ILE851980 IVA851980 JEW851980 JOS851980 JYO851980 KIK851980 KSG851980 LCC851980 LLY851980 LVU851980 MFQ851980 MPM851980 MZI851980 NJE851980 NTA851980 OCW851980 OMS851980 OWO851980 PGK851980 PQG851980 QAC851980 QJY851980 QTU851980 RDQ851980 RNM851980 RXI851980 SHE851980 SRA851980 TAW851980 TKS851980 TUO851980 UEK851980 UOG851980 UYC851980 VHY851980 VRU851980 WBQ851980 WLM851980 WVI851980 A917516 IW917516 SS917516 ACO917516 AMK917516 AWG917516 BGC917516 BPY917516 BZU917516 CJQ917516 CTM917516 DDI917516 DNE917516 DXA917516 EGW917516 EQS917516 FAO917516 FKK917516 FUG917516 GEC917516 GNY917516 GXU917516 HHQ917516 HRM917516 IBI917516 ILE917516 IVA917516 JEW917516 JOS917516 JYO917516 KIK917516 KSG917516 LCC917516 LLY917516 LVU917516 MFQ917516 MPM917516 MZI917516 NJE917516 NTA917516 OCW917516 OMS917516 OWO917516 PGK917516 PQG917516 QAC917516 QJY917516 QTU917516 RDQ917516 RNM917516 RXI917516 SHE917516 SRA917516 TAW917516 TKS917516 TUO917516 UEK917516 UOG917516 UYC917516 VHY917516 VRU917516 WBQ917516 WLM917516 WVI917516 A983052 IW983052 SS983052 ACO983052 AMK983052 AWG983052 BGC983052 BPY983052 BZU983052 CJQ983052 CTM983052 DDI983052 DNE983052 DXA983052 EGW983052 EQS983052 FAO983052 FKK983052 FUG983052 GEC983052 GNY983052 GXU983052 HHQ983052 HRM983052 IBI983052 ILE983052 IVA983052 JEW983052 JOS983052 JYO983052 KIK983052 KSG983052 LCC983052 LLY983052 LVU983052 MFQ983052 MPM983052 MZI983052 NJE983052 NTA983052 OCW983052 OMS983052 OWO983052 PGK983052 PQG983052 QAC983052 QJY983052 QTU983052 RDQ983052 RNM983052 RXI983052 SHE983052 SRA983052 TAW983052 TKS983052 TUO983052 UEK983052 UOG983052 UYC983052 VHY983052 VRU983052 WBQ983052 WLM983052 WVI983052">
      <mc:AlternateContent xmlns:x12ac="http://schemas.microsoft.com/office/spreadsheetml/2011/1/ac" xmlns:mc="http://schemas.openxmlformats.org/markup-compatibility/2006">
        <mc:Choice Requires="x12ac">
          <x12ac:list>Käyttö- ja kiinteä omaisuus, Ostopalvelut,"Aineet, tarvikkeet ja muut kustannukset", Matkakustannukset (15% malli), Yksikkökustannus</x12ac:list>
        </mc:Choice>
        <mc:Fallback>
          <formula1>"Käyttö- ja kiinteä omaisuus, Ostopalvelut,Aineet, tarvikkeet ja muut kustannukset, Matkakustannukset (15% malli), Yksikkökustannus"</formula1>
        </mc:Fallback>
      </mc:AlternateContent>
    </dataValidation>
    <dataValidation allowBlank="1" showInputMessage="1" showErrorMessage="1" promptTitle="OHJE" prompt="Voit halutessasi antaa lisätietoja hanketoimintojen kustannuksiin liittyen." sqref="A57:F60 IW57:JB60 SS57:SX60 ACO57:ACT60 AMK57:AMP60 AWG57:AWL60 BGC57:BGH60 BPY57:BQD60 BZU57:BZZ60 CJQ57:CJV60 CTM57:CTR60 DDI57:DDN60 DNE57:DNJ60 DXA57:DXF60 EGW57:EHB60 EQS57:EQX60 FAO57:FAT60 FKK57:FKP60 FUG57:FUL60 GEC57:GEH60 GNY57:GOD60 GXU57:GXZ60 HHQ57:HHV60 HRM57:HRR60 IBI57:IBN60 ILE57:ILJ60 IVA57:IVF60 JEW57:JFB60 JOS57:JOX60 JYO57:JYT60 KIK57:KIP60 KSG57:KSL60 LCC57:LCH60 LLY57:LMD60 LVU57:LVZ60 MFQ57:MFV60 MPM57:MPR60 MZI57:MZN60 NJE57:NJJ60 NTA57:NTF60 OCW57:ODB60 OMS57:OMX60 OWO57:OWT60 PGK57:PGP60 PQG57:PQL60 QAC57:QAH60 QJY57:QKD60 QTU57:QTZ60 RDQ57:RDV60 RNM57:RNR60 RXI57:RXN60 SHE57:SHJ60 SRA57:SRF60 TAW57:TBB60 TKS57:TKX60 TUO57:TUT60 UEK57:UEP60 UOG57:UOL60 UYC57:UYH60 VHY57:VID60 VRU57:VRZ60 WBQ57:WBV60 WLM57:WLR60 WVI57:WVN60 A65593:F65596 IW65593:JB65596 SS65593:SX65596 ACO65593:ACT65596 AMK65593:AMP65596 AWG65593:AWL65596 BGC65593:BGH65596 BPY65593:BQD65596 BZU65593:BZZ65596 CJQ65593:CJV65596 CTM65593:CTR65596 DDI65593:DDN65596 DNE65593:DNJ65596 DXA65593:DXF65596 EGW65593:EHB65596 EQS65593:EQX65596 FAO65593:FAT65596 FKK65593:FKP65596 FUG65593:FUL65596 GEC65593:GEH65596 GNY65593:GOD65596 GXU65593:GXZ65596 HHQ65593:HHV65596 HRM65593:HRR65596 IBI65593:IBN65596 ILE65593:ILJ65596 IVA65593:IVF65596 JEW65593:JFB65596 JOS65593:JOX65596 JYO65593:JYT65596 KIK65593:KIP65596 KSG65593:KSL65596 LCC65593:LCH65596 LLY65593:LMD65596 LVU65593:LVZ65596 MFQ65593:MFV65596 MPM65593:MPR65596 MZI65593:MZN65596 NJE65593:NJJ65596 NTA65593:NTF65596 OCW65593:ODB65596 OMS65593:OMX65596 OWO65593:OWT65596 PGK65593:PGP65596 PQG65593:PQL65596 QAC65593:QAH65596 QJY65593:QKD65596 QTU65593:QTZ65596 RDQ65593:RDV65596 RNM65593:RNR65596 RXI65593:RXN65596 SHE65593:SHJ65596 SRA65593:SRF65596 TAW65593:TBB65596 TKS65593:TKX65596 TUO65593:TUT65596 UEK65593:UEP65596 UOG65593:UOL65596 UYC65593:UYH65596 VHY65593:VID65596 VRU65593:VRZ65596 WBQ65593:WBV65596 WLM65593:WLR65596 WVI65593:WVN65596 A131129:F131132 IW131129:JB131132 SS131129:SX131132 ACO131129:ACT131132 AMK131129:AMP131132 AWG131129:AWL131132 BGC131129:BGH131132 BPY131129:BQD131132 BZU131129:BZZ131132 CJQ131129:CJV131132 CTM131129:CTR131132 DDI131129:DDN131132 DNE131129:DNJ131132 DXA131129:DXF131132 EGW131129:EHB131132 EQS131129:EQX131132 FAO131129:FAT131132 FKK131129:FKP131132 FUG131129:FUL131132 GEC131129:GEH131132 GNY131129:GOD131132 GXU131129:GXZ131132 HHQ131129:HHV131132 HRM131129:HRR131132 IBI131129:IBN131132 ILE131129:ILJ131132 IVA131129:IVF131132 JEW131129:JFB131132 JOS131129:JOX131132 JYO131129:JYT131132 KIK131129:KIP131132 KSG131129:KSL131132 LCC131129:LCH131132 LLY131129:LMD131132 LVU131129:LVZ131132 MFQ131129:MFV131132 MPM131129:MPR131132 MZI131129:MZN131132 NJE131129:NJJ131132 NTA131129:NTF131132 OCW131129:ODB131132 OMS131129:OMX131132 OWO131129:OWT131132 PGK131129:PGP131132 PQG131129:PQL131132 QAC131129:QAH131132 QJY131129:QKD131132 QTU131129:QTZ131132 RDQ131129:RDV131132 RNM131129:RNR131132 RXI131129:RXN131132 SHE131129:SHJ131132 SRA131129:SRF131132 TAW131129:TBB131132 TKS131129:TKX131132 TUO131129:TUT131132 UEK131129:UEP131132 UOG131129:UOL131132 UYC131129:UYH131132 VHY131129:VID131132 VRU131129:VRZ131132 WBQ131129:WBV131132 WLM131129:WLR131132 WVI131129:WVN131132 A196665:F196668 IW196665:JB196668 SS196665:SX196668 ACO196665:ACT196668 AMK196665:AMP196668 AWG196665:AWL196668 BGC196665:BGH196668 BPY196665:BQD196668 BZU196665:BZZ196668 CJQ196665:CJV196668 CTM196665:CTR196668 DDI196665:DDN196668 DNE196665:DNJ196668 DXA196665:DXF196668 EGW196665:EHB196668 EQS196665:EQX196668 FAO196665:FAT196668 FKK196665:FKP196668 FUG196665:FUL196668 GEC196665:GEH196668 GNY196665:GOD196668 GXU196665:GXZ196668 HHQ196665:HHV196668 HRM196665:HRR196668 IBI196665:IBN196668 ILE196665:ILJ196668 IVA196665:IVF196668 JEW196665:JFB196668 JOS196665:JOX196668 JYO196665:JYT196668 KIK196665:KIP196668 KSG196665:KSL196668 LCC196665:LCH196668 LLY196665:LMD196668 LVU196665:LVZ196668 MFQ196665:MFV196668 MPM196665:MPR196668 MZI196665:MZN196668 NJE196665:NJJ196668 NTA196665:NTF196668 OCW196665:ODB196668 OMS196665:OMX196668 OWO196665:OWT196668 PGK196665:PGP196668 PQG196665:PQL196668 QAC196665:QAH196668 QJY196665:QKD196668 QTU196665:QTZ196668 RDQ196665:RDV196668 RNM196665:RNR196668 RXI196665:RXN196668 SHE196665:SHJ196668 SRA196665:SRF196668 TAW196665:TBB196668 TKS196665:TKX196668 TUO196665:TUT196668 UEK196665:UEP196668 UOG196665:UOL196668 UYC196665:UYH196668 VHY196665:VID196668 VRU196665:VRZ196668 WBQ196665:WBV196668 WLM196665:WLR196668 WVI196665:WVN196668 A262201:F262204 IW262201:JB262204 SS262201:SX262204 ACO262201:ACT262204 AMK262201:AMP262204 AWG262201:AWL262204 BGC262201:BGH262204 BPY262201:BQD262204 BZU262201:BZZ262204 CJQ262201:CJV262204 CTM262201:CTR262204 DDI262201:DDN262204 DNE262201:DNJ262204 DXA262201:DXF262204 EGW262201:EHB262204 EQS262201:EQX262204 FAO262201:FAT262204 FKK262201:FKP262204 FUG262201:FUL262204 GEC262201:GEH262204 GNY262201:GOD262204 GXU262201:GXZ262204 HHQ262201:HHV262204 HRM262201:HRR262204 IBI262201:IBN262204 ILE262201:ILJ262204 IVA262201:IVF262204 JEW262201:JFB262204 JOS262201:JOX262204 JYO262201:JYT262204 KIK262201:KIP262204 KSG262201:KSL262204 LCC262201:LCH262204 LLY262201:LMD262204 LVU262201:LVZ262204 MFQ262201:MFV262204 MPM262201:MPR262204 MZI262201:MZN262204 NJE262201:NJJ262204 NTA262201:NTF262204 OCW262201:ODB262204 OMS262201:OMX262204 OWO262201:OWT262204 PGK262201:PGP262204 PQG262201:PQL262204 QAC262201:QAH262204 QJY262201:QKD262204 QTU262201:QTZ262204 RDQ262201:RDV262204 RNM262201:RNR262204 RXI262201:RXN262204 SHE262201:SHJ262204 SRA262201:SRF262204 TAW262201:TBB262204 TKS262201:TKX262204 TUO262201:TUT262204 UEK262201:UEP262204 UOG262201:UOL262204 UYC262201:UYH262204 VHY262201:VID262204 VRU262201:VRZ262204 WBQ262201:WBV262204 WLM262201:WLR262204 WVI262201:WVN262204 A327737:F327740 IW327737:JB327740 SS327737:SX327740 ACO327737:ACT327740 AMK327737:AMP327740 AWG327737:AWL327740 BGC327737:BGH327740 BPY327737:BQD327740 BZU327737:BZZ327740 CJQ327737:CJV327740 CTM327737:CTR327740 DDI327737:DDN327740 DNE327737:DNJ327740 DXA327737:DXF327740 EGW327737:EHB327740 EQS327737:EQX327740 FAO327737:FAT327740 FKK327737:FKP327740 FUG327737:FUL327740 GEC327737:GEH327740 GNY327737:GOD327740 GXU327737:GXZ327740 HHQ327737:HHV327740 HRM327737:HRR327740 IBI327737:IBN327740 ILE327737:ILJ327740 IVA327737:IVF327740 JEW327737:JFB327740 JOS327737:JOX327740 JYO327737:JYT327740 KIK327737:KIP327740 KSG327737:KSL327740 LCC327737:LCH327740 LLY327737:LMD327740 LVU327737:LVZ327740 MFQ327737:MFV327740 MPM327737:MPR327740 MZI327737:MZN327740 NJE327737:NJJ327740 NTA327737:NTF327740 OCW327737:ODB327740 OMS327737:OMX327740 OWO327737:OWT327740 PGK327737:PGP327740 PQG327737:PQL327740 QAC327737:QAH327740 QJY327737:QKD327740 QTU327737:QTZ327740 RDQ327737:RDV327740 RNM327737:RNR327740 RXI327737:RXN327740 SHE327737:SHJ327740 SRA327737:SRF327740 TAW327737:TBB327740 TKS327737:TKX327740 TUO327737:TUT327740 UEK327737:UEP327740 UOG327737:UOL327740 UYC327737:UYH327740 VHY327737:VID327740 VRU327737:VRZ327740 WBQ327737:WBV327740 WLM327737:WLR327740 WVI327737:WVN327740 A393273:F393276 IW393273:JB393276 SS393273:SX393276 ACO393273:ACT393276 AMK393273:AMP393276 AWG393273:AWL393276 BGC393273:BGH393276 BPY393273:BQD393276 BZU393273:BZZ393276 CJQ393273:CJV393276 CTM393273:CTR393276 DDI393273:DDN393276 DNE393273:DNJ393276 DXA393273:DXF393276 EGW393273:EHB393276 EQS393273:EQX393276 FAO393273:FAT393276 FKK393273:FKP393276 FUG393273:FUL393276 GEC393273:GEH393276 GNY393273:GOD393276 GXU393273:GXZ393276 HHQ393273:HHV393276 HRM393273:HRR393276 IBI393273:IBN393276 ILE393273:ILJ393276 IVA393273:IVF393276 JEW393273:JFB393276 JOS393273:JOX393276 JYO393273:JYT393276 KIK393273:KIP393276 KSG393273:KSL393276 LCC393273:LCH393276 LLY393273:LMD393276 LVU393273:LVZ393276 MFQ393273:MFV393276 MPM393273:MPR393276 MZI393273:MZN393276 NJE393273:NJJ393276 NTA393273:NTF393276 OCW393273:ODB393276 OMS393273:OMX393276 OWO393273:OWT393276 PGK393273:PGP393276 PQG393273:PQL393276 QAC393273:QAH393276 QJY393273:QKD393276 QTU393273:QTZ393276 RDQ393273:RDV393276 RNM393273:RNR393276 RXI393273:RXN393276 SHE393273:SHJ393276 SRA393273:SRF393276 TAW393273:TBB393276 TKS393273:TKX393276 TUO393273:TUT393276 UEK393273:UEP393276 UOG393273:UOL393276 UYC393273:UYH393276 VHY393273:VID393276 VRU393273:VRZ393276 WBQ393273:WBV393276 WLM393273:WLR393276 WVI393273:WVN393276 A458809:F458812 IW458809:JB458812 SS458809:SX458812 ACO458809:ACT458812 AMK458809:AMP458812 AWG458809:AWL458812 BGC458809:BGH458812 BPY458809:BQD458812 BZU458809:BZZ458812 CJQ458809:CJV458812 CTM458809:CTR458812 DDI458809:DDN458812 DNE458809:DNJ458812 DXA458809:DXF458812 EGW458809:EHB458812 EQS458809:EQX458812 FAO458809:FAT458812 FKK458809:FKP458812 FUG458809:FUL458812 GEC458809:GEH458812 GNY458809:GOD458812 GXU458809:GXZ458812 HHQ458809:HHV458812 HRM458809:HRR458812 IBI458809:IBN458812 ILE458809:ILJ458812 IVA458809:IVF458812 JEW458809:JFB458812 JOS458809:JOX458812 JYO458809:JYT458812 KIK458809:KIP458812 KSG458809:KSL458812 LCC458809:LCH458812 LLY458809:LMD458812 LVU458809:LVZ458812 MFQ458809:MFV458812 MPM458809:MPR458812 MZI458809:MZN458812 NJE458809:NJJ458812 NTA458809:NTF458812 OCW458809:ODB458812 OMS458809:OMX458812 OWO458809:OWT458812 PGK458809:PGP458812 PQG458809:PQL458812 QAC458809:QAH458812 QJY458809:QKD458812 QTU458809:QTZ458812 RDQ458809:RDV458812 RNM458809:RNR458812 RXI458809:RXN458812 SHE458809:SHJ458812 SRA458809:SRF458812 TAW458809:TBB458812 TKS458809:TKX458812 TUO458809:TUT458812 UEK458809:UEP458812 UOG458809:UOL458812 UYC458809:UYH458812 VHY458809:VID458812 VRU458809:VRZ458812 WBQ458809:WBV458812 WLM458809:WLR458812 WVI458809:WVN458812 A524345:F524348 IW524345:JB524348 SS524345:SX524348 ACO524345:ACT524348 AMK524345:AMP524348 AWG524345:AWL524348 BGC524345:BGH524348 BPY524345:BQD524348 BZU524345:BZZ524348 CJQ524345:CJV524348 CTM524345:CTR524348 DDI524345:DDN524348 DNE524345:DNJ524348 DXA524345:DXF524348 EGW524345:EHB524348 EQS524345:EQX524348 FAO524345:FAT524348 FKK524345:FKP524348 FUG524345:FUL524348 GEC524345:GEH524348 GNY524345:GOD524348 GXU524345:GXZ524348 HHQ524345:HHV524348 HRM524345:HRR524348 IBI524345:IBN524348 ILE524345:ILJ524348 IVA524345:IVF524348 JEW524345:JFB524348 JOS524345:JOX524348 JYO524345:JYT524348 KIK524345:KIP524348 KSG524345:KSL524348 LCC524345:LCH524348 LLY524345:LMD524348 LVU524345:LVZ524348 MFQ524345:MFV524348 MPM524345:MPR524348 MZI524345:MZN524348 NJE524345:NJJ524348 NTA524345:NTF524348 OCW524345:ODB524348 OMS524345:OMX524348 OWO524345:OWT524348 PGK524345:PGP524348 PQG524345:PQL524348 QAC524345:QAH524348 QJY524345:QKD524348 QTU524345:QTZ524348 RDQ524345:RDV524348 RNM524345:RNR524348 RXI524345:RXN524348 SHE524345:SHJ524348 SRA524345:SRF524348 TAW524345:TBB524348 TKS524345:TKX524348 TUO524345:TUT524348 UEK524345:UEP524348 UOG524345:UOL524348 UYC524345:UYH524348 VHY524345:VID524348 VRU524345:VRZ524348 WBQ524345:WBV524348 WLM524345:WLR524348 WVI524345:WVN524348 A589881:F589884 IW589881:JB589884 SS589881:SX589884 ACO589881:ACT589884 AMK589881:AMP589884 AWG589881:AWL589884 BGC589881:BGH589884 BPY589881:BQD589884 BZU589881:BZZ589884 CJQ589881:CJV589884 CTM589881:CTR589884 DDI589881:DDN589884 DNE589881:DNJ589884 DXA589881:DXF589884 EGW589881:EHB589884 EQS589881:EQX589884 FAO589881:FAT589884 FKK589881:FKP589884 FUG589881:FUL589884 GEC589881:GEH589884 GNY589881:GOD589884 GXU589881:GXZ589884 HHQ589881:HHV589884 HRM589881:HRR589884 IBI589881:IBN589884 ILE589881:ILJ589884 IVA589881:IVF589884 JEW589881:JFB589884 JOS589881:JOX589884 JYO589881:JYT589884 KIK589881:KIP589884 KSG589881:KSL589884 LCC589881:LCH589884 LLY589881:LMD589884 LVU589881:LVZ589884 MFQ589881:MFV589884 MPM589881:MPR589884 MZI589881:MZN589884 NJE589881:NJJ589884 NTA589881:NTF589884 OCW589881:ODB589884 OMS589881:OMX589884 OWO589881:OWT589884 PGK589881:PGP589884 PQG589881:PQL589884 QAC589881:QAH589884 QJY589881:QKD589884 QTU589881:QTZ589884 RDQ589881:RDV589884 RNM589881:RNR589884 RXI589881:RXN589884 SHE589881:SHJ589884 SRA589881:SRF589884 TAW589881:TBB589884 TKS589881:TKX589884 TUO589881:TUT589884 UEK589881:UEP589884 UOG589881:UOL589884 UYC589881:UYH589884 VHY589881:VID589884 VRU589881:VRZ589884 WBQ589881:WBV589884 WLM589881:WLR589884 WVI589881:WVN589884 A655417:F655420 IW655417:JB655420 SS655417:SX655420 ACO655417:ACT655420 AMK655417:AMP655420 AWG655417:AWL655420 BGC655417:BGH655420 BPY655417:BQD655420 BZU655417:BZZ655420 CJQ655417:CJV655420 CTM655417:CTR655420 DDI655417:DDN655420 DNE655417:DNJ655420 DXA655417:DXF655420 EGW655417:EHB655420 EQS655417:EQX655420 FAO655417:FAT655420 FKK655417:FKP655420 FUG655417:FUL655420 GEC655417:GEH655420 GNY655417:GOD655420 GXU655417:GXZ655420 HHQ655417:HHV655420 HRM655417:HRR655420 IBI655417:IBN655420 ILE655417:ILJ655420 IVA655417:IVF655420 JEW655417:JFB655420 JOS655417:JOX655420 JYO655417:JYT655420 KIK655417:KIP655420 KSG655417:KSL655420 LCC655417:LCH655420 LLY655417:LMD655420 LVU655417:LVZ655420 MFQ655417:MFV655420 MPM655417:MPR655420 MZI655417:MZN655420 NJE655417:NJJ655420 NTA655417:NTF655420 OCW655417:ODB655420 OMS655417:OMX655420 OWO655417:OWT655420 PGK655417:PGP655420 PQG655417:PQL655420 QAC655417:QAH655420 QJY655417:QKD655420 QTU655417:QTZ655420 RDQ655417:RDV655420 RNM655417:RNR655420 RXI655417:RXN655420 SHE655417:SHJ655420 SRA655417:SRF655420 TAW655417:TBB655420 TKS655417:TKX655420 TUO655417:TUT655420 UEK655417:UEP655420 UOG655417:UOL655420 UYC655417:UYH655420 VHY655417:VID655420 VRU655417:VRZ655420 WBQ655417:WBV655420 WLM655417:WLR655420 WVI655417:WVN655420 A720953:F720956 IW720953:JB720956 SS720953:SX720956 ACO720953:ACT720956 AMK720953:AMP720956 AWG720953:AWL720956 BGC720953:BGH720956 BPY720953:BQD720956 BZU720953:BZZ720956 CJQ720953:CJV720956 CTM720953:CTR720956 DDI720953:DDN720956 DNE720953:DNJ720956 DXA720953:DXF720956 EGW720953:EHB720956 EQS720953:EQX720956 FAO720953:FAT720956 FKK720953:FKP720956 FUG720953:FUL720956 GEC720953:GEH720956 GNY720953:GOD720956 GXU720953:GXZ720956 HHQ720953:HHV720956 HRM720953:HRR720956 IBI720953:IBN720956 ILE720953:ILJ720956 IVA720953:IVF720956 JEW720953:JFB720956 JOS720953:JOX720956 JYO720953:JYT720956 KIK720953:KIP720956 KSG720953:KSL720956 LCC720953:LCH720956 LLY720953:LMD720956 LVU720953:LVZ720956 MFQ720953:MFV720956 MPM720953:MPR720956 MZI720953:MZN720956 NJE720953:NJJ720956 NTA720953:NTF720956 OCW720953:ODB720956 OMS720953:OMX720956 OWO720953:OWT720956 PGK720953:PGP720956 PQG720953:PQL720956 QAC720953:QAH720956 QJY720953:QKD720956 QTU720953:QTZ720956 RDQ720953:RDV720956 RNM720953:RNR720956 RXI720953:RXN720956 SHE720953:SHJ720956 SRA720953:SRF720956 TAW720953:TBB720956 TKS720953:TKX720956 TUO720953:TUT720956 UEK720953:UEP720956 UOG720953:UOL720956 UYC720953:UYH720956 VHY720953:VID720956 VRU720953:VRZ720956 WBQ720953:WBV720956 WLM720953:WLR720956 WVI720953:WVN720956 A786489:F786492 IW786489:JB786492 SS786489:SX786492 ACO786489:ACT786492 AMK786489:AMP786492 AWG786489:AWL786492 BGC786489:BGH786492 BPY786489:BQD786492 BZU786489:BZZ786492 CJQ786489:CJV786492 CTM786489:CTR786492 DDI786489:DDN786492 DNE786489:DNJ786492 DXA786489:DXF786492 EGW786489:EHB786492 EQS786489:EQX786492 FAO786489:FAT786492 FKK786489:FKP786492 FUG786489:FUL786492 GEC786489:GEH786492 GNY786489:GOD786492 GXU786489:GXZ786492 HHQ786489:HHV786492 HRM786489:HRR786492 IBI786489:IBN786492 ILE786489:ILJ786492 IVA786489:IVF786492 JEW786489:JFB786492 JOS786489:JOX786492 JYO786489:JYT786492 KIK786489:KIP786492 KSG786489:KSL786492 LCC786489:LCH786492 LLY786489:LMD786492 LVU786489:LVZ786492 MFQ786489:MFV786492 MPM786489:MPR786492 MZI786489:MZN786492 NJE786489:NJJ786492 NTA786489:NTF786492 OCW786489:ODB786492 OMS786489:OMX786492 OWO786489:OWT786492 PGK786489:PGP786492 PQG786489:PQL786492 QAC786489:QAH786492 QJY786489:QKD786492 QTU786489:QTZ786492 RDQ786489:RDV786492 RNM786489:RNR786492 RXI786489:RXN786492 SHE786489:SHJ786492 SRA786489:SRF786492 TAW786489:TBB786492 TKS786489:TKX786492 TUO786489:TUT786492 UEK786489:UEP786492 UOG786489:UOL786492 UYC786489:UYH786492 VHY786489:VID786492 VRU786489:VRZ786492 WBQ786489:WBV786492 WLM786489:WLR786492 WVI786489:WVN786492 A852025:F852028 IW852025:JB852028 SS852025:SX852028 ACO852025:ACT852028 AMK852025:AMP852028 AWG852025:AWL852028 BGC852025:BGH852028 BPY852025:BQD852028 BZU852025:BZZ852028 CJQ852025:CJV852028 CTM852025:CTR852028 DDI852025:DDN852028 DNE852025:DNJ852028 DXA852025:DXF852028 EGW852025:EHB852028 EQS852025:EQX852028 FAO852025:FAT852028 FKK852025:FKP852028 FUG852025:FUL852028 GEC852025:GEH852028 GNY852025:GOD852028 GXU852025:GXZ852028 HHQ852025:HHV852028 HRM852025:HRR852028 IBI852025:IBN852028 ILE852025:ILJ852028 IVA852025:IVF852028 JEW852025:JFB852028 JOS852025:JOX852028 JYO852025:JYT852028 KIK852025:KIP852028 KSG852025:KSL852028 LCC852025:LCH852028 LLY852025:LMD852028 LVU852025:LVZ852028 MFQ852025:MFV852028 MPM852025:MPR852028 MZI852025:MZN852028 NJE852025:NJJ852028 NTA852025:NTF852028 OCW852025:ODB852028 OMS852025:OMX852028 OWO852025:OWT852028 PGK852025:PGP852028 PQG852025:PQL852028 QAC852025:QAH852028 QJY852025:QKD852028 QTU852025:QTZ852028 RDQ852025:RDV852028 RNM852025:RNR852028 RXI852025:RXN852028 SHE852025:SHJ852028 SRA852025:SRF852028 TAW852025:TBB852028 TKS852025:TKX852028 TUO852025:TUT852028 UEK852025:UEP852028 UOG852025:UOL852028 UYC852025:UYH852028 VHY852025:VID852028 VRU852025:VRZ852028 WBQ852025:WBV852028 WLM852025:WLR852028 WVI852025:WVN852028 A917561:F917564 IW917561:JB917564 SS917561:SX917564 ACO917561:ACT917564 AMK917561:AMP917564 AWG917561:AWL917564 BGC917561:BGH917564 BPY917561:BQD917564 BZU917561:BZZ917564 CJQ917561:CJV917564 CTM917561:CTR917564 DDI917561:DDN917564 DNE917561:DNJ917564 DXA917561:DXF917564 EGW917561:EHB917564 EQS917561:EQX917564 FAO917561:FAT917564 FKK917561:FKP917564 FUG917561:FUL917564 GEC917561:GEH917564 GNY917561:GOD917564 GXU917561:GXZ917564 HHQ917561:HHV917564 HRM917561:HRR917564 IBI917561:IBN917564 ILE917561:ILJ917564 IVA917561:IVF917564 JEW917561:JFB917564 JOS917561:JOX917564 JYO917561:JYT917564 KIK917561:KIP917564 KSG917561:KSL917564 LCC917561:LCH917564 LLY917561:LMD917564 LVU917561:LVZ917564 MFQ917561:MFV917564 MPM917561:MPR917564 MZI917561:MZN917564 NJE917561:NJJ917564 NTA917561:NTF917564 OCW917561:ODB917564 OMS917561:OMX917564 OWO917561:OWT917564 PGK917561:PGP917564 PQG917561:PQL917564 QAC917561:QAH917564 QJY917561:QKD917564 QTU917561:QTZ917564 RDQ917561:RDV917564 RNM917561:RNR917564 RXI917561:RXN917564 SHE917561:SHJ917564 SRA917561:SRF917564 TAW917561:TBB917564 TKS917561:TKX917564 TUO917561:TUT917564 UEK917561:UEP917564 UOG917561:UOL917564 UYC917561:UYH917564 VHY917561:VID917564 VRU917561:VRZ917564 WBQ917561:WBV917564 WLM917561:WLR917564 WVI917561:WVN917564 A983097:F983100 IW983097:JB983100 SS983097:SX983100 ACO983097:ACT983100 AMK983097:AMP983100 AWG983097:AWL983100 BGC983097:BGH983100 BPY983097:BQD983100 BZU983097:BZZ983100 CJQ983097:CJV983100 CTM983097:CTR983100 DDI983097:DDN983100 DNE983097:DNJ983100 DXA983097:DXF983100 EGW983097:EHB983100 EQS983097:EQX983100 FAO983097:FAT983100 FKK983097:FKP983100 FUG983097:FUL983100 GEC983097:GEH983100 GNY983097:GOD983100 GXU983097:GXZ983100 HHQ983097:HHV983100 HRM983097:HRR983100 IBI983097:IBN983100 ILE983097:ILJ983100 IVA983097:IVF983100 JEW983097:JFB983100 JOS983097:JOX983100 JYO983097:JYT983100 KIK983097:KIP983100 KSG983097:KSL983100 LCC983097:LCH983100 LLY983097:LMD983100 LVU983097:LVZ983100 MFQ983097:MFV983100 MPM983097:MPR983100 MZI983097:MZN983100 NJE983097:NJJ983100 NTA983097:NTF983100 OCW983097:ODB983100 OMS983097:OMX983100 OWO983097:OWT983100 PGK983097:PGP983100 PQG983097:PQL983100 QAC983097:QAH983100 QJY983097:QKD983100 QTU983097:QTZ983100 RDQ983097:RDV983100 RNM983097:RNR983100 RXI983097:RXN983100 SHE983097:SHJ983100 SRA983097:SRF983100 TAW983097:TBB983100 TKS983097:TKX983100 TUO983097:TUT983100 UEK983097:UEP983100 UOG983097:UOL983100 UYC983097:UYH983100 VHY983097:VID983100 VRU983097:VRZ983100 WBQ983097:WBV983100 WLM983097:WLR983100 WVI983097:WVN983100"/>
    <dataValidation allowBlank="1" showInputMessage="1" showErrorMessage="1" promptTitle="OHJE" prompt="Kirjaa tähän budjetoidut kustannukset kustannuslajitasolla." sqref="D12 IZ12 SV12 ACR12 AMN12 AWJ12 BGF12 BQB12 BZX12 CJT12 CTP12 DDL12 DNH12 DXD12 EGZ12 EQV12 FAR12 FKN12 FUJ12 GEF12 GOB12 GXX12 HHT12 HRP12 IBL12 ILH12 IVD12 JEZ12 JOV12 JYR12 KIN12 KSJ12 LCF12 LMB12 LVX12 MFT12 MPP12 MZL12 NJH12 NTD12 OCZ12 OMV12 OWR12 PGN12 PQJ12 QAF12 QKB12 QTX12 RDT12 RNP12 RXL12 SHH12 SRD12 TAZ12 TKV12 TUR12 UEN12 UOJ12 UYF12 VIB12 VRX12 WBT12 WLP12 WVL12 D65548 IZ65548 SV65548 ACR65548 AMN65548 AWJ65548 BGF65548 BQB65548 BZX65548 CJT65548 CTP65548 DDL65548 DNH65548 DXD65548 EGZ65548 EQV65548 FAR65548 FKN65548 FUJ65548 GEF65548 GOB65548 GXX65548 HHT65548 HRP65548 IBL65548 ILH65548 IVD65548 JEZ65548 JOV65548 JYR65548 KIN65548 KSJ65548 LCF65548 LMB65548 LVX65548 MFT65548 MPP65548 MZL65548 NJH65548 NTD65548 OCZ65548 OMV65548 OWR65548 PGN65548 PQJ65548 QAF65548 QKB65548 QTX65548 RDT65548 RNP65548 RXL65548 SHH65548 SRD65548 TAZ65548 TKV65548 TUR65548 UEN65548 UOJ65548 UYF65548 VIB65548 VRX65548 WBT65548 WLP65548 WVL65548 D131084 IZ131084 SV131084 ACR131084 AMN131084 AWJ131084 BGF131084 BQB131084 BZX131084 CJT131084 CTP131084 DDL131084 DNH131084 DXD131084 EGZ131084 EQV131084 FAR131084 FKN131084 FUJ131084 GEF131084 GOB131084 GXX131084 HHT131084 HRP131084 IBL131084 ILH131084 IVD131084 JEZ131084 JOV131084 JYR131084 KIN131084 KSJ131084 LCF131084 LMB131084 LVX131084 MFT131084 MPP131084 MZL131084 NJH131084 NTD131084 OCZ131084 OMV131084 OWR131084 PGN131084 PQJ131084 QAF131084 QKB131084 QTX131084 RDT131084 RNP131084 RXL131084 SHH131084 SRD131084 TAZ131084 TKV131084 TUR131084 UEN131084 UOJ131084 UYF131084 VIB131084 VRX131084 WBT131084 WLP131084 WVL131084 D196620 IZ196620 SV196620 ACR196620 AMN196620 AWJ196620 BGF196620 BQB196620 BZX196620 CJT196620 CTP196620 DDL196620 DNH196620 DXD196620 EGZ196620 EQV196620 FAR196620 FKN196620 FUJ196620 GEF196620 GOB196620 GXX196620 HHT196620 HRP196620 IBL196620 ILH196620 IVD196620 JEZ196620 JOV196620 JYR196620 KIN196620 KSJ196620 LCF196620 LMB196620 LVX196620 MFT196620 MPP196620 MZL196620 NJH196620 NTD196620 OCZ196620 OMV196620 OWR196620 PGN196620 PQJ196620 QAF196620 QKB196620 QTX196620 RDT196620 RNP196620 RXL196620 SHH196620 SRD196620 TAZ196620 TKV196620 TUR196620 UEN196620 UOJ196620 UYF196620 VIB196620 VRX196620 WBT196620 WLP196620 WVL196620 D262156 IZ262156 SV262156 ACR262156 AMN262156 AWJ262156 BGF262156 BQB262156 BZX262156 CJT262156 CTP262156 DDL262156 DNH262156 DXD262156 EGZ262156 EQV262156 FAR262156 FKN262156 FUJ262156 GEF262156 GOB262156 GXX262156 HHT262156 HRP262156 IBL262156 ILH262156 IVD262156 JEZ262156 JOV262156 JYR262156 KIN262156 KSJ262156 LCF262156 LMB262156 LVX262156 MFT262156 MPP262156 MZL262156 NJH262156 NTD262156 OCZ262156 OMV262156 OWR262156 PGN262156 PQJ262156 QAF262156 QKB262156 QTX262156 RDT262156 RNP262156 RXL262156 SHH262156 SRD262156 TAZ262156 TKV262156 TUR262156 UEN262156 UOJ262156 UYF262156 VIB262156 VRX262156 WBT262156 WLP262156 WVL262156 D327692 IZ327692 SV327692 ACR327692 AMN327692 AWJ327692 BGF327692 BQB327692 BZX327692 CJT327692 CTP327692 DDL327692 DNH327692 DXD327692 EGZ327692 EQV327692 FAR327692 FKN327692 FUJ327692 GEF327692 GOB327692 GXX327692 HHT327692 HRP327692 IBL327692 ILH327692 IVD327692 JEZ327692 JOV327692 JYR327692 KIN327692 KSJ327692 LCF327692 LMB327692 LVX327692 MFT327692 MPP327692 MZL327692 NJH327692 NTD327692 OCZ327692 OMV327692 OWR327692 PGN327692 PQJ327692 QAF327692 QKB327692 QTX327692 RDT327692 RNP327692 RXL327692 SHH327692 SRD327692 TAZ327692 TKV327692 TUR327692 UEN327692 UOJ327692 UYF327692 VIB327692 VRX327692 WBT327692 WLP327692 WVL327692 D393228 IZ393228 SV393228 ACR393228 AMN393228 AWJ393228 BGF393228 BQB393228 BZX393228 CJT393228 CTP393228 DDL393228 DNH393228 DXD393228 EGZ393228 EQV393228 FAR393228 FKN393228 FUJ393228 GEF393228 GOB393228 GXX393228 HHT393228 HRP393228 IBL393228 ILH393228 IVD393228 JEZ393228 JOV393228 JYR393228 KIN393228 KSJ393228 LCF393228 LMB393228 LVX393228 MFT393228 MPP393228 MZL393228 NJH393228 NTD393228 OCZ393228 OMV393228 OWR393228 PGN393228 PQJ393228 QAF393228 QKB393228 QTX393228 RDT393228 RNP393228 RXL393228 SHH393228 SRD393228 TAZ393228 TKV393228 TUR393228 UEN393228 UOJ393228 UYF393228 VIB393228 VRX393228 WBT393228 WLP393228 WVL393228 D458764 IZ458764 SV458764 ACR458764 AMN458764 AWJ458764 BGF458764 BQB458764 BZX458764 CJT458764 CTP458764 DDL458764 DNH458764 DXD458764 EGZ458764 EQV458764 FAR458764 FKN458764 FUJ458764 GEF458764 GOB458764 GXX458764 HHT458764 HRP458764 IBL458764 ILH458764 IVD458764 JEZ458764 JOV458764 JYR458764 KIN458764 KSJ458764 LCF458764 LMB458764 LVX458764 MFT458764 MPP458764 MZL458764 NJH458764 NTD458764 OCZ458764 OMV458764 OWR458764 PGN458764 PQJ458764 QAF458764 QKB458764 QTX458764 RDT458764 RNP458764 RXL458764 SHH458764 SRD458764 TAZ458764 TKV458764 TUR458764 UEN458764 UOJ458764 UYF458764 VIB458764 VRX458764 WBT458764 WLP458764 WVL458764 D524300 IZ524300 SV524300 ACR524300 AMN524300 AWJ524300 BGF524300 BQB524300 BZX524300 CJT524300 CTP524300 DDL524300 DNH524300 DXD524300 EGZ524300 EQV524300 FAR524300 FKN524300 FUJ524300 GEF524300 GOB524300 GXX524300 HHT524300 HRP524300 IBL524300 ILH524300 IVD524300 JEZ524300 JOV524300 JYR524300 KIN524300 KSJ524300 LCF524300 LMB524300 LVX524300 MFT524300 MPP524300 MZL524300 NJH524300 NTD524300 OCZ524300 OMV524300 OWR524300 PGN524300 PQJ524300 QAF524300 QKB524300 QTX524300 RDT524300 RNP524300 RXL524300 SHH524300 SRD524300 TAZ524300 TKV524300 TUR524300 UEN524300 UOJ524300 UYF524300 VIB524300 VRX524300 WBT524300 WLP524300 WVL524300 D589836 IZ589836 SV589836 ACR589836 AMN589836 AWJ589836 BGF589836 BQB589836 BZX589836 CJT589836 CTP589836 DDL589836 DNH589836 DXD589836 EGZ589836 EQV589836 FAR589836 FKN589836 FUJ589836 GEF589836 GOB589836 GXX589836 HHT589836 HRP589836 IBL589836 ILH589836 IVD589836 JEZ589836 JOV589836 JYR589836 KIN589836 KSJ589836 LCF589836 LMB589836 LVX589836 MFT589836 MPP589836 MZL589836 NJH589836 NTD589836 OCZ589836 OMV589836 OWR589836 PGN589836 PQJ589836 QAF589836 QKB589836 QTX589836 RDT589836 RNP589836 RXL589836 SHH589836 SRD589836 TAZ589836 TKV589836 TUR589836 UEN589836 UOJ589836 UYF589836 VIB589836 VRX589836 WBT589836 WLP589836 WVL589836 D655372 IZ655372 SV655372 ACR655372 AMN655372 AWJ655372 BGF655372 BQB655372 BZX655372 CJT655372 CTP655372 DDL655372 DNH655372 DXD655372 EGZ655372 EQV655372 FAR655372 FKN655372 FUJ655372 GEF655372 GOB655372 GXX655372 HHT655372 HRP655372 IBL655372 ILH655372 IVD655372 JEZ655372 JOV655372 JYR655372 KIN655372 KSJ655372 LCF655372 LMB655372 LVX655372 MFT655372 MPP655372 MZL655372 NJH655372 NTD655372 OCZ655372 OMV655372 OWR655372 PGN655372 PQJ655372 QAF655372 QKB655372 QTX655372 RDT655372 RNP655372 RXL655372 SHH655372 SRD655372 TAZ655372 TKV655372 TUR655372 UEN655372 UOJ655372 UYF655372 VIB655372 VRX655372 WBT655372 WLP655372 WVL655372 D720908 IZ720908 SV720908 ACR720908 AMN720908 AWJ720908 BGF720908 BQB720908 BZX720908 CJT720908 CTP720908 DDL720908 DNH720908 DXD720908 EGZ720908 EQV720908 FAR720908 FKN720908 FUJ720908 GEF720908 GOB720908 GXX720908 HHT720908 HRP720908 IBL720908 ILH720908 IVD720908 JEZ720908 JOV720908 JYR720908 KIN720908 KSJ720908 LCF720908 LMB720908 LVX720908 MFT720908 MPP720908 MZL720908 NJH720908 NTD720908 OCZ720908 OMV720908 OWR720908 PGN720908 PQJ720908 QAF720908 QKB720908 QTX720908 RDT720908 RNP720908 RXL720908 SHH720908 SRD720908 TAZ720908 TKV720908 TUR720908 UEN720908 UOJ720908 UYF720908 VIB720908 VRX720908 WBT720908 WLP720908 WVL720908 D786444 IZ786444 SV786444 ACR786444 AMN786444 AWJ786444 BGF786444 BQB786444 BZX786444 CJT786444 CTP786444 DDL786444 DNH786444 DXD786444 EGZ786444 EQV786444 FAR786444 FKN786444 FUJ786444 GEF786444 GOB786444 GXX786444 HHT786444 HRP786444 IBL786444 ILH786444 IVD786444 JEZ786444 JOV786444 JYR786444 KIN786444 KSJ786444 LCF786444 LMB786444 LVX786444 MFT786444 MPP786444 MZL786444 NJH786444 NTD786444 OCZ786444 OMV786444 OWR786444 PGN786444 PQJ786444 QAF786444 QKB786444 QTX786444 RDT786444 RNP786444 RXL786444 SHH786444 SRD786444 TAZ786444 TKV786444 TUR786444 UEN786444 UOJ786444 UYF786444 VIB786444 VRX786444 WBT786444 WLP786444 WVL786444 D851980 IZ851980 SV851980 ACR851980 AMN851980 AWJ851980 BGF851980 BQB851980 BZX851980 CJT851980 CTP851980 DDL851980 DNH851980 DXD851980 EGZ851980 EQV851980 FAR851980 FKN851980 FUJ851980 GEF851980 GOB851980 GXX851980 HHT851980 HRP851980 IBL851980 ILH851980 IVD851980 JEZ851980 JOV851980 JYR851980 KIN851980 KSJ851980 LCF851980 LMB851980 LVX851980 MFT851980 MPP851980 MZL851980 NJH851980 NTD851980 OCZ851980 OMV851980 OWR851980 PGN851980 PQJ851980 QAF851980 QKB851980 QTX851980 RDT851980 RNP851980 RXL851980 SHH851980 SRD851980 TAZ851980 TKV851980 TUR851980 UEN851980 UOJ851980 UYF851980 VIB851980 VRX851980 WBT851980 WLP851980 WVL851980 D917516 IZ917516 SV917516 ACR917516 AMN917516 AWJ917516 BGF917516 BQB917516 BZX917516 CJT917516 CTP917516 DDL917516 DNH917516 DXD917516 EGZ917516 EQV917516 FAR917516 FKN917516 FUJ917516 GEF917516 GOB917516 GXX917516 HHT917516 HRP917516 IBL917516 ILH917516 IVD917516 JEZ917516 JOV917516 JYR917516 KIN917516 KSJ917516 LCF917516 LMB917516 LVX917516 MFT917516 MPP917516 MZL917516 NJH917516 NTD917516 OCZ917516 OMV917516 OWR917516 PGN917516 PQJ917516 QAF917516 QKB917516 QTX917516 RDT917516 RNP917516 RXL917516 SHH917516 SRD917516 TAZ917516 TKV917516 TUR917516 UEN917516 UOJ917516 UYF917516 VIB917516 VRX917516 WBT917516 WLP917516 WVL917516 D983052 IZ983052 SV983052 ACR983052 AMN983052 AWJ983052 BGF983052 BQB983052 BZX983052 CJT983052 CTP983052 DDL983052 DNH983052 DXD983052 EGZ983052 EQV983052 FAR983052 FKN983052 FUJ983052 GEF983052 GOB983052 GXX983052 HHT983052 HRP983052 IBL983052 ILH983052 IVD983052 JEZ983052 JOV983052 JYR983052 KIN983052 KSJ983052 LCF983052 LMB983052 LVX983052 MFT983052 MPP983052 MZL983052 NJH983052 NTD983052 OCZ983052 OMV983052 OWR983052 PGN983052 PQJ983052 QAF983052 QKB983052 QTX983052 RDT983052 RNP983052 RXL983052 SHH983052 SRD983052 TAZ983052 TKV983052 TUR983052 UEN983052 UOJ983052 UYF983052 VIB983052 VRX983052 WBT983052 WLP983052 WVL983052"/>
    <dataValidation allowBlank="1" showInputMessage="1" showErrorMessage="1" promptTitle="OHJE" prompt="Kirjaa budetin toiminto-välilehdille hakemuslomakkeelle kirjaamasi toiminnot yksi kerrallaan." sqref="G10 JC10 SY10 ACU10 AMQ10 AWM10 BGI10 BQE10 CAA10 CJW10 CTS10 DDO10 DNK10 DXG10 EHC10 EQY10 FAU10 FKQ10 FUM10 GEI10 GOE10 GYA10 HHW10 HRS10 IBO10 ILK10 IVG10 JFC10 JOY10 JYU10 KIQ10 KSM10 LCI10 LME10 LWA10 MFW10 MPS10 MZO10 NJK10 NTG10 ODC10 OMY10 OWU10 PGQ10 PQM10 QAI10 QKE10 QUA10 RDW10 RNS10 RXO10 SHK10 SRG10 TBC10 TKY10 TUU10 UEQ10 UOM10 UYI10 VIE10 VSA10 WBW10 WLS10 WVO10 G65546 JC65546 SY65546 ACU65546 AMQ65546 AWM65546 BGI65546 BQE65546 CAA65546 CJW65546 CTS65546 DDO65546 DNK65546 DXG65546 EHC65546 EQY65546 FAU65546 FKQ65546 FUM65546 GEI65546 GOE65546 GYA65546 HHW65546 HRS65546 IBO65546 ILK65546 IVG65546 JFC65546 JOY65546 JYU65546 KIQ65546 KSM65546 LCI65546 LME65546 LWA65546 MFW65546 MPS65546 MZO65546 NJK65546 NTG65546 ODC65546 OMY65546 OWU65546 PGQ65546 PQM65546 QAI65546 QKE65546 QUA65546 RDW65546 RNS65546 RXO65546 SHK65546 SRG65546 TBC65546 TKY65546 TUU65546 UEQ65546 UOM65546 UYI65546 VIE65546 VSA65546 WBW65546 WLS65546 WVO65546 G131082 JC131082 SY131082 ACU131082 AMQ131082 AWM131082 BGI131082 BQE131082 CAA131082 CJW131082 CTS131082 DDO131082 DNK131082 DXG131082 EHC131082 EQY131082 FAU131082 FKQ131082 FUM131082 GEI131082 GOE131082 GYA131082 HHW131082 HRS131082 IBO131082 ILK131082 IVG131082 JFC131082 JOY131082 JYU131082 KIQ131082 KSM131082 LCI131082 LME131082 LWA131082 MFW131082 MPS131082 MZO131082 NJK131082 NTG131082 ODC131082 OMY131082 OWU131082 PGQ131082 PQM131082 QAI131082 QKE131082 QUA131082 RDW131082 RNS131082 RXO131082 SHK131082 SRG131082 TBC131082 TKY131082 TUU131082 UEQ131082 UOM131082 UYI131082 VIE131082 VSA131082 WBW131082 WLS131082 WVO131082 G196618 JC196618 SY196618 ACU196618 AMQ196618 AWM196618 BGI196618 BQE196618 CAA196618 CJW196618 CTS196618 DDO196618 DNK196618 DXG196618 EHC196618 EQY196618 FAU196618 FKQ196618 FUM196618 GEI196618 GOE196618 GYA196618 HHW196618 HRS196618 IBO196618 ILK196618 IVG196618 JFC196618 JOY196618 JYU196618 KIQ196618 KSM196618 LCI196618 LME196618 LWA196618 MFW196618 MPS196618 MZO196618 NJK196618 NTG196618 ODC196618 OMY196618 OWU196618 PGQ196618 PQM196618 QAI196618 QKE196618 QUA196618 RDW196618 RNS196618 RXO196618 SHK196618 SRG196618 TBC196618 TKY196618 TUU196618 UEQ196618 UOM196618 UYI196618 VIE196618 VSA196618 WBW196618 WLS196618 WVO196618 G262154 JC262154 SY262154 ACU262154 AMQ262154 AWM262154 BGI262154 BQE262154 CAA262154 CJW262154 CTS262154 DDO262154 DNK262154 DXG262154 EHC262154 EQY262154 FAU262154 FKQ262154 FUM262154 GEI262154 GOE262154 GYA262154 HHW262154 HRS262154 IBO262154 ILK262154 IVG262154 JFC262154 JOY262154 JYU262154 KIQ262154 KSM262154 LCI262154 LME262154 LWA262154 MFW262154 MPS262154 MZO262154 NJK262154 NTG262154 ODC262154 OMY262154 OWU262154 PGQ262154 PQM262154 QAI262154 QKE262154 QUA262154 RDW262154 RNS262154 RXO262154 SHK262154 SRG262154 TBC262154 TKY262154 TUU262154 UEQ262154 UOM262154 UYI262154 VIE262154 VSA262154 WBW262154 WLS262154 WVO262154 G327690 JC327690 SY327690 ACU327690 AMQ327690 AWM327690 BGI327690 BQE327690 CAA327690 CJW327690 CTS327690 DDO327690 DNK327690 DXG327690 EHC327690 EQY327690 FAU327690 FKQ327690 FUM327690 GEI327690 GOE327690 GYA327690 HHW327690 HRS327690 IBO327690 ILK327690 IVG327690 JFC327690 JOY327690 JYU327690 KIQ327690 KSM327690 LCI327690 LME327690 LWA327690 MFW327690 MPS327690 MZO327690 NJK327690 NTG327690 ODC327690 OMY327690 OWU327690 PGQ327690 PQM327690 QAI327690 QKE327690 QUA327690 RDW327690 RNS327690 RXO327690 SHK327690 SRG327690 TBC327690 TKY327690 TUU327690 UEQ327690 UOM327690 UYI327690 VIE327690 VSA327690 WBW327690 WLS327690 WVO327690 G393226 JC393226 SY393226 ACU393226 AMQ393226 AWM393226 BGI393226 BQE393226 CAA393226 CJW393226 CTS393226 DDO393226 DNK393226 DXG393226 EHC393226 EQY393226 FAU393226 FKQ393226 FUM393226 GEI393226 GOE393226 GYA393226 HHW393226 HRS393226 IBO393226 ILK393226 IVG393226 JFC393226 JOY393226 JYU393226 KIQ393226 KSM393226 LCI393226 LME393226 LWA393226 MFW393226 MPS393226 MZO393226 NJK393226 NTG393226 ODC393226 OMY393226 OWU393226 PGQ393226 PQM393226 QAI393226 QKE393226 QUA393226 RDW393226 RNS393226 RXO393226 SHK393226 SRG393226 TBC393226 TKY393226 TUU393226 UEQ393226 UOM393226 UYI393226 VIE393226 VSA393226 WBW393226 WLS393226 WVO393226 G458762 JC458762 SY458762 ACU458762 AMQ458762 AWM458762 BGI458762 BQE458762 CAA458762 CJW458762 CTS458762 DDO458762 DNK458762 DXG458762 EHC458762 EQY458762 FAU458762 FKQ458762 FUM458762 GEI458762 GOE458762 GYA458762 HHW458762 HRS458762 IBO458762 ILK458762 IVG458762 JFC458762 JOY458762 JYU458762 KIQ458762 KSM458762 LCI458762 LME458762 LWA458762 MFW458762 MPS458762 MZO458762 NJK458762 NTG458762 ODC458762 OMY458762 OWU458762 PGQ458762 PQM458762 QAI458762 QKE458762 QUA458762 RDW458762 RNS458762 RXO458762 SHK458762 SRG458762 TBC458762 TKY458762 TUU458762 UEQ458762 UOM458762 UYI458762 VIE458762 VSA458762 WBW458762 WLS458762 WVO458762 G524298 JC524298 SY524298 ACU524298 AMQ524298 AWM524298 BGI524298 BQE524298 CAA524298 CJW524298 CTS524298 DDO524298 DNK524298 DXG524298 EHC524298 EQY524298 FAU524298 FKQ524298 FUM524298 GEI524298 GOE524298 GYA524298 HHW524298 HRS524298 IBO524298 ILK524298 IVG524298 JFC524298 JOY524298 JYU524298 KIQ524298 KSM524298 LCI524298 LME524298 LWA524298 MFW524298 MPS524298 MZO524298 NJK524298 NTG524298 ODC524298 OMY524298 OWU524298 PGQ524298 PQM524298 QAI524298 QKE524298 QUA524298 RDW524298 RNS524298 RXO524298 SHK524298 SRG524298 TBC524298 TKY524298 TUU524298 UEQ524298 UOM524298 UYI524298 VIE524298 VSA524298 WBW524298 WLS524298 WVO524298 G589834 JC589834 SY589834 ACU589834 AMQ589834 AWM589834 BGI589834 BQE589834 CAA589834 CJW589834 CTS589834 DDO589834 DNK589834 DXG589834 EHC589834 EQY589834 FAU589834 FKQ589834 FUM589834 GEI589834 GOE589834 GYA589834 HHW589834 HRS589834 IBO589834 ILK589834 IVG589834 JFC589834 JOY589834 JYU589834 KIQ589834 KSM589834 LCI589834 LME589834 LWA589834 MFW589834 MPS589834 MZO589834 NJK589834 NTG589834 ODC589834 OMY589834 OWU589834 PGQ589834 PQM589834 QAI589834 QKE589834 QUA589834 RDW589834 RNS589834 RXO589834 SHK589834 SRG589834 TBC589834 TKY589834 TUU589834 UEQ589834 UOM589834 UYI589834 VIE589834 VSA589834 WBW589834 WLS589834 WVO589834 G655370 JC655370 SY655370 ACU655370 AMQ655370 AWM655370 BGI655370 BQE655370 CAA655370 CJW655370 CTS655370 DDO655370 DNK655370 DXG655370 EHC655370 EQY655370 FAU655370 FKQ655370 FUM655370 GEI655370 GOE655370 GYA655370 HHW655370 HRS655370 IBO655370 ILK655370 IVG655370 JFC655370 JOY655370 JYU655370 KIQ655370 KSM655370 LCI655370 LME655370 LWA655370 MFW655370 MPS655370 MZO655370 NJK655370 NTG655370 ODC655370 OMY655370 OWU655370 PGQ655370 PQM655370 QAI655370 QKE655370 QUA655370 RDW655370 RNS655370 RXO655370 SHK655370 SRG655370 TBC655370 TKY655370 TUU655370 UEQ655370 UOM655370 UYI655370 VIE655370 VSA655370 WBW655370 WLS655370 WVO655370 G720906 JC720906 SY720906 ACU720906 AMQ720906 AWM720906 BGI720906 BQE720906 CAA720906 CJW720906 CTS720906 DDO720906 DNK720906 DXG720906 EHC720906 EQY720906 FAU720906 FKQ720906 FUM720906 GEI720906 GOE720906 GYA720906 HHW720906 HRS720906 IBO720906 ILK720906 IVG720906 JFC720906 JOY720906 JYU720906 KIQ720906 KSM720906 LCI720906 LME720906 LWA720906 MFW720906 MPS720906 MZO720906 NJK720906 NTG720906 ODC720906 OMY720906 OWU720906 PGQ720906 PQM720906 QAI720906 QKE720906 QUA720906 RDW720906 RNS720906 RXO720906 SHK720906 SRG720906 TBC720906 TKY720906 TUU720906 UEQ720906 UOM720906 UYI720906 VIE720906 VSA720906 WBW720906 WLS720906 WVO720906 G786442 JC786442 SY786442 ACU786442 AMQ786442 AWM786442 BGI786442 BQE786442 CAA786442 CJW786442 CTS786442 DDO786442 DNK786442 DXG786442 EHC786442 EQY786442 FAU786442 FKQ786442 FUM786442 GEI786442 GOE786442 GYA786442 HHW786442 HRS786442 IBO786442 ILK786442 IVG786442 JFC786442 JOY786442 JYU786442 KIQ786442 KSM786442 LCI786442 LME786442 LWA786442 MFW786442 MPS786442 MZO786442 NJK786442 NTG786442 ODC786442 OMY786442 OWU786442 PGQ786442 PQM786442 QAI786442 QKE786442 QUA786442 RDW786442 RNS786442 RXO786442 SHK786442 SRG786442 TBC786442 TKY786442 TUU786442 UEQ786442 UOM786442 UYI786442 VIE786442 VSA786442 WBW786442 WLS786442 WVO786442 G851978 JC851978 SY851978 ACU851978 AMQ851978 AWM851978 BGI851978 BQE851978 CAA851978 CJW851978 CTS851978 DDO851978 DNK851978 DXG851978 EHC851978 EQY851978 FAU851978 FKQ851978 FUM851978 GEI851978 GOE851978 GYA851978 HHW851978 HRS851978 IBO851978 ILK851978 IVG851978 JFC851978 JOY851978 JYU851978 KIQ851978 KSM851978 LCI851978 LME851978 LWA851978 MFW851978 MPS851978 MZO851978 NJK851978 NTG851978 ODC851978 OMY851978 OWU851978 PGQ851978 PQM851978 QAI851978 QKE851978 QUA851978 RDW851978 RNS851978 RXO851978 SHK851978 SRG851978 TBC851978 TKY851978 TUU851978 UEQ851978 UOM851978 UYI851978 VIE851978 VSA851978 WBW851978 WLS851978 WVO851978 G917514 JC917514 SY917514 ACU917514 AMQ917514 AWM917514 BGI917514 BQE917514 CAA917514 CJW917514 CTS917514 DDO917514 DNK917514 DXG917514 EHC917514 EQY917514 FAU917514 FKQ917514 FUM917514 GEI917514 GOE917514 GYA917514 HHW917514 HRS917514 IBO917514 ILK917514 IVG917514 JFC917514 JOY917514 JYU917514 KIQ917514 KSM917514 LCI917514 LME917514 LWA917514 MFW917514 MPS917514 MZO917514 NJK917514 NTG917514 ODC917514 OMY917514 OWU917514 PGQ917514 PQM917514 QAI917514 QKE917514 QUA917514 RDW917514 RNS917514 RXO917514 SHK917514 SRG917514 TBC917514 TKY917514 TUU917514 UEQ917514 UOM917514 UYI917514 VIE917514 VSA917514 WBW917514 WLS917514 WVO917514 G983050 JC983050 SY983050 ACU983050 AMQ983050 AWM983050 BGI983050 BQE983050 CAA983050 CJW983050 CTS983050 DDO983050 DNK983050 DXG983050 EHC983050 EQY983050 FAU983050 FKQ983050 FUM983050 GEI983050 GOE983050 GYA983050 HHW983050 HRS983050 IBO983050 ILK983050 IVG983050 JFC983050 JOY983050 JYU983050 KIQ983050 KSM983050 LCI983050 LME983050 LWA983050 MFW983050 MPS983050 MZO983050 NJK983050 NTG983050 ODC983050 OMY983050 OWU983050 PGQ983050 PQM983050 QAI983050 QKE983050 QUA983050 RDW983050 RNS983050 RXO983050 SHK983050 SRG983050 TBC983050 TKY983050 TUU983050 UEQ983050 UOM983050 UYI983050 VIE983050 VSA983050 WBW983050 WLS983050 WVO983050"/>
  </dataValidations>
  <hyperlinks>
    <hyperlink ref="I3:K3" location="'Aloita tästä'!A1" display="PALAA TÄSTÄ KANSISIVULLE"/>
  </hyperlinks>
  <pageMargins left="0.39370078740157483" right="0.70866141732283472" top="0.59055118110236227" bottom="0.39370078740157483" header="0.39370078740157483" footer="0.31496062992125984"/>
  <pageSetup paperSize="9" orientation="landscape" r:id="rId1"/>
  <headerFooter>
    <oddHeader xml:space="preserve">&amp;R&amp;A - &amp;P(&amp;N)
</oddHead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3:K60"/>
  <sheetViews>
    <sheetView showGridLines="0" zoomScaleNormal="100" workbookViewId="0">
      <selection activeCell="F11" sqref="F11"/>
    </sheetView>
  </sheetViews>
  <sheetFormatPr defaultRowHeight="12.75" x14ac:dyDescent="0.2"/>
  <cols>
    <col min="1" max="1" width="20.42578125" style="154" customWidth="1"/>
    <col min="2" max="2" width="13.7109375" style="154" customWidth="1"/>
    <col min="3" max="3" width="29.5703125" style="154" customWidth="1"/>
    <col min="4" max="5" width="14.42578125" customWidth="1"/>
    <col min="6" max="6" width="26.28515625" customWidth="1"/>
    <col min="7" max="7" width="18.85546875" style="154" customWidth="1"/>
    <col min="8" max="255" width="9.140625" style="154"/>
    <col min="256" max="256" width="2.5703125" style="154" customWidth="1"/>
    <col min="257" max="257" width="17.140625" style="154" customWidth="1"/>
    <col min="258" max="258" width="19" style="154" customWidth="1"/>
    <col min="259" max="259" width="29.5703125" style="154" customWidth="1"/>
    <col min="260" max="260" width="21" style="154" customWidth="1"/>
    <col min="261" max="261" width="23.5703125" style="154" customWidth="1"/>
    <col min="262" max="262" width="26.28515625" style="154" customWidth="1"/>
    <col min="263" max="263" width="18.85546875" style="154" customWidth="1"/>
    <col min="264" max="511" width="9.140625" style="154"/>
    <col min="512" max="512" width="2.5703125" style="154" customWidth="1"/>
    <col min="513" max="513" width="17.140625" style="154" customWidth="1"/>
    <col min="514" max="514" width="19" style="154" customWidth="1"/>
    <col min="515" max="515" width="29.5703125" style="154" customWidth="1"/>
    <col min="516" max="516" width="21" style="154" customWidth="1"/>
    <col min="517" max="517" width="23.5703125" style="154" customWidth="1"/>
    <col min="518" max="518" width="26.28515625" style="154" customWidth="1"/>
    <col min="519" max="519" width="18.85546875" style="154" customWidth="1"/>
    <col min="520" max="767" width="9.140625" style="154"/>
    <col min="768" max="768" width="2.5703125" style="154" customWidth="1"/>
    <col min="769" max="769" width="17.140625" style="154" customWidth="1"/>
    <col min="770" max="770" width="19" style="154" customWidth="1"/>
    <col min="771" max="771" width="29.5703125" style="154" customWidth="1"/>
    <col min="772" max="772" width="21" style="154" customWidth="1"/>
    <col min="773" max="773" width="23.5703125" style="154" customWidth="1"/>
    <col min="774" max="774" width="26.28515625" style="154" customWidth="1"/>
    <col min="775" max="775" width="18.85546875" style="154" customWidth="1"/>
    <col min="776" max="1023" width="9.140625" style="154"/>
    <col min="1024" max="1024" width="2.5703125" style="154" customWidth="1"/>
    <col min="1025" max="1025" width="17.140625" style="154" customWidth="1"/>
    <col min="1026" max="1026" width="19" style="154" customWidth="1"/>
    <col min="1027" max="1027" width="29.5703125" style="154" customWidth="1"/>
    <col min="1028" max="1028" width="21" style="154" customWidth="1"/>
    <col min="1029" max="1029" width="23.5703125" style="154" customWidth="1"/>
    <col min="1030" max="1030" width="26.28515625" style="154" customWidth="1"/>
    <col min="1031" max="1031" width="18.85546875" style="154" customWidth="1"/>
    <col min="1032" max="1279" width="9.140625" style="154"/>
    <col min="1280" max="1280" width="2.5703125" style="154" customWidth="1"/>
    <col min="1281" max="1281" width="17.140625" style="154" customWidth="1"/>
    <col min="1282" max="1282" width="19" style="154" customWidth="1"/>
    <col min="1283" max="1283" width="29.5703125" style="154" customWidth="1"/>
    <col min="1284" max="1284" width="21" style="154" customWidth="1"/>
    <col min="1285" max="1285" width="23.5703125" style="154" customWidth="1"/>
    <col min="1286" max="1286" width="26.28515625" style="154" customWidth="1"/>
    <col min="1287" max="1287" width="18.85546875" style="154" customWidth="1"/>
    <col min="1288" max="1535" width="9.140625" style="154"/>
    <col min="1536" max="1536" width="2.5703125" style="154" customWidth="1"/>
    <col min="1537" max="1537" width="17.140625" style="154" customWidth="1"/>
    <col min="1538" max="1538" width="19" style="154" customWidth="1"/>
    <col min="1539" max="1539" width="29.5703125" style="154" customWidth="1"/>
    <col min="1540" max="1540" width="21" style="154" customWidth="1"/>
    <col min="1541" max="1541" width="23.5703125" style="154" customWidth="1"/>
    <col min="1542" max="1542" width="26.28515625" style="154" customWidth="1"/>
    <col min="1543" max="1543" width="18.85546875" style="154" customWidth="1"/>
    <col min="1544" max="1791" width="9.140625" style="154"/>
    <col min="1792" max="1792" width="2.5703125" style="154" customWidth="1"/>
    <col min="1793" max="1793" width="17.140625" style="154" customWidth="1"/>
    <col min="1794" max="1794" width="19" style="154" customWidth="1"/>
    <col min="1795" max="1795" width="29.5703125" style="154" customWidth="1"/>
    <col min="1796" max="1796" width="21" style="154" customWidth="1"/>
    <col min="1797" max="1797" width="23.5703125" style="154" customWidth="1"/>
    <col min="1798" max="1798" width="26.28515625" style="154" customWidth="1"/>
    <col min="1799" max="1799" width="18.85546875" style="154" customWidth="1"/>
    <col min="1800" max="2047" width="9.140625" style="154"/>
    <col min="2048" max="2048" width="2.5703125" style="154" customWidth="1"/>
    <col min="2049" max="2049" width="17.140625" style="154" customWidth="1"/>
    <col min="2050" max="2050" width="19" style="154" customWidth="1"/>
    <col min="2051" max="2051" width="29.5703125" style="154" customWidth="1"/>
    <col min="2052" max="2052" width="21" style="154" customWidth="1"/>
    <col min="2053" max="2053" width="23.5703125" style="154" customWidth="1"/>
    <col min="2054" max="2054" width="26.28515625" style="154" customWidth="1"/>
    <col min="2055" max="2055" width="18.85546875" style="154" customWidth="1"/>
    <col min="2056" max="2303" width="9.140625" style="154"/>
    <col min="2304" max="2304" width="2.5703125" style="154" customWidth="1"/>
    <col min="2305" max="2305" width="17.140625" style="154" customWidth="1"/>
    <col min="2306" max="2306" width="19" style="154" customWidth="1"/>
    <col min="2307" max="2307" width="29.5703125" style="154" customWidth="1"/>
    <col min="2308" max="2308" width="21" style="154" customWidth="1"/>
    <col min="2309" max="2309" width="23.5703125" style="154" customWidth="1"/>
    <col min="2310" max="2310" width="26.28515625" style="154" customWidth="1"/>
    <col min="2311" max="2311" width="18.85546875" style="154" customWidth="1"/>
    <col min="2312" max="2559" width="9.140625" style="154"/>
    <col min="2560" max="2560" width="2.5703125" style="154" customWidth="1"/>
    <col min="2561" max="2561" width="17.140625" style="154" customWidth="1"/>
    <col min="2562" max="2562" width="19" style="154" customWidth="1"/>
    <col min="2563" max="2563" width="29.5703125" style="154" customWidth="1"/>
    <col min="2564" max="2564" width="21" style="154" customWidth="1"/>
    <col min="2565" max="2565" width="23.5703125" style="154" customWidth="1"/>
    <col min="2566" max="2566" width="26.28515625" style="154" customWidth="1"/>
    <col min="2567" max="2567" width="18.85546875" style="154" customWidth="1"/>
    <col min="2568" max="2815" width="9.140625" style="154"/>
    <col min="2816" max="2816" width="2.5703125" style="154" customWidth="1"/>
    <col min="2817" max="2817" width="17.140625" style="154" customWidth="1"/>
    <col min="2818" max="2818" width="19" style="154" customWidth="1"/>
    <col min="2819" max="2819" width="29.5703125" style="154" customWidth="1"/>
    <col min="2820" max="2820" width="21" style="154" customWidth="1"/>
    <col min="2821" max="2821" width="23.5703125" style="154" customWidth="1"/>
    <col min="2822" max="2822" width="26.28515625" style="154" customWidth="1"/>
    <col min="2823" max="2823" width="18.85546875" style="154" customWidth="1"/>
    <col min="2824" max="3071" width="9.140625" style="154"/>
    <col min="3072" max="3072" width="2.5703125" style="154" customWidth="1"/>
    <col min="3073" max="3073" width="17.140625" style="154" customWidth="1"/>
    <col min="3074" max="3074" width="19" style="154" customWidth="1"/>
    <col min="3075" max="3075" width="29.5703125" style="154" customWidth="1"/>
    <col min="3076" max="3076" width="21" style="154" customWidth="1"/>
    <col min="3077" max="3077" width="23.5703125" style="154" customWidth="1"/>
    <col min="3078" max="3078" width="26.28515625" style="154" customWidth="1"/>
    <col min="3079" max="3079" width="18.85546875" style="154" customWidth="1"/>
    <col min="3080" max="3327" width="9.140625" style="154"/>
    <col min="3328" max="3328" width="2.5703125" style="154" customWidth="1"/>
    <col min="3329" max="3329" width="17.140625" style="154" customWidth="1"/>
    <col min="3330" max="3330" width="19" style="154" customWidth="1"/>
    <col min="3331" max="3331" width="29.5703125" style="154" customWidth="1"/>
    <col min="3332" max="3332" width="21" style="154" customWidth="1"/>
    <col min="3333" max="3333" width="23.5703125" style="154" customWidth="1"/>
    <col min="3334" max="3334" width="26.28515625" style="154" customWidth="1"/>
    <col min="3335" max="3335" width="18.85546875" style="154" customWidth="1"/>
    <col min="3336" max="3583" width="9.140625" style="154"/>
    <col min="3584" max="3584" width="2.5703125" style="154" customWidth="1"/>
    <col min="3585" max="3585" width="17.140625" style="154" customWidth="1"/>
    <col min="3586" max="3586" width="19" style="154" customWidth="1"/>
    <col min="3587" max="3587" width="29.5703125" style="154" customWidth="1"/>
    <col min="3588" max="3588" width="21" style="154" customWidth="1"/>
    <col min="3589" max="3589" width="23.5703125" style="154" customWidth="1"/>
    <col min="3590" max="3590" width="26.28515625" style="154" customWidth="1"/>
    <col min="3591" max="3591" width="18.85546875" style="154" customWidth="1"/>
    <col min="3592" max="3839" width="9.140625" style="154"/>
    <col min="3840" max="3840" width="2.5703125" style="154" customWidth="1"/>
    <col min="3841" max="3841" width="17.140625" style="154" customWidth="1"/>
    <col min="3842" max="3842" width="19" style="154" customWidth="1"/>
    <col min="3843" max="3843" width="29.5703125" style="154" customWidth="1"/>
    <col min="3844" max="3844" width="21" style="154" customWidth="1"/>
    <col min="3845" max="3845" width="23.5703125" style="154" customWidth="1"/>
    <col min="3846" max="3846" width="26.28515625" style="154" customWidth="1"/>
    <col min="3847" max="3847" width="18.85546875" style="154" customWidth="1"/>
    <col min="3848" max="4095" width="9.140625" style="154"/>
    <col min="4096" max="4096" width="2.5703125" style="154" customWidth="1"/>
    <col min="4097" max="4097" width="17.140625" style="154" customWidth="1"/>
    <col min="4098" max="4098" width="19" style="154" customWidth="1"/>
    <col min="4099" max="4099" width="29.5703125" style="154" customWidth="1"/>
    <col min="4100" max="4100" width="21" style="154" customWidth="1"/>
    <col min="4101" max="4101" width="23.5703125" style="154" customWidth="1"/>
    <col min="4102" max="4102" width="26.28515625" style="154" customWidth="1"/>
    <col min="4103" max="4103" width="18.85546875" style="154" customWidth="1"/>
    <col min="4104" max="4351" width="9.140625" style="154"/>
    <col min="4352" max="4352" width="2.5703125" style="154" customWidth="1"/>
    <col min="4353" max="4353" width="17.140625" style="154" customWidth="1"/>
    <col min="4354" max="4354" width="19" style="154" customWidth="1"/>
    <col min="4355" max="4355" width="29.5703125" style="154" customWidth="1"/>
    <col min="4356" max="4356" width="21" style="154" customWidth="1"/>
    <col min="4357" max="4357" width="23.5703125" style="154" customWidth="1"/>
    <col min="4358" max="4358" width="26.28515625" style="154" customWidth="1"/>
    <col min="4359" max="4359" width="18.85546875" style="154" customWidth="1"/>
    <col min="4360" max="4607" width="9.140625" style="154"/>
    <col min="4608" max="4608" width="2.5703125" style="154" customWidth="1"/>
    <col min="4609" max="4609" width="17.140625" style="154" customWidth="1"/>
    <col min="4610" max="4610" width="19" style="154" customWidth="1"/>
    <col min="4611" max="4611" width="29.5703125" style="154" customWidth="1"/>
    <col min="4612" max="4612" width="21" style="154" customWidth="1"/>
    <col min="4613" max="4613" width="23.5703125" style="154" customWidth="1"/>
    <col min="4614" max="4614" width="26.28515625" style="154" customWidth="1"/>
    <col min="4615" max="4615" width="18.85546875" style="154" customWidth="1"/>
    <col min="4616" max="4863" width="9.140625" style="154"/>
    <col min="4864" max="4864" width="2.5703125" style="154" customWidth="1"/>
    <col min="4865" max="4865" width="17.140625" style="154" customWidth="1"/>
    <col min="4866" max="4866" width="19" style="154" customWidth="1"/>
    <col min="4867" max="4867" width="29.5703125" style="154" customWidth="1"/>
    <col min="4868" max="4868" width="21" style="154" customWidth="1"/>
    <col min="4869" max="4869" width="23.5703125" style="154" customWidth="1"/>
    <col min="4870" max="4870" width="26.28515625" style="154" customWidth="1"/>
    <col min="4871" max="4871" width="18.85546875" style="154" customWidth="1"/>
    <col min="4872" max="5119" width="9.140625" style="154"/>
    <col min="5120" max="5120" width="2.5703125" style="154" customWidth="1"/>
    <col min="5121" max="5121" width="17.140625" style="154" customWidth="1"/>
    <col min="5122" max="5122" width="19" style="154" customWidth="1"/>
    <col min="5123" max="5123" width="29.5703125" style="154" customWidth="1"/>
    <col min="5124" max="5124" width="21" style="154" customWidth="1"/>
    <col min="5125" max="5125" width="23.5703125" style="154" customWidth="1"/>
    <col min="5126" max="5126" width="26.28515625" style="154" customWidth="1"/>
    <col min="5127" max="5127" width="18.85546875" style="154" customWidth="1"/>
    <col min="5128" max="5375" width="9.140625" style="154"/>
    <col min="5376" max="5376" width="2.5703125" style="154" customWidth="1"/>
    <col min="5377" max="5377" width="17.140625" style="154" customWidth="1"/>
    <col min="5378" max="5378" width="19" style="154" customWidth="1"/>
    <col min="5379" max="5379" width="29.5703125" style="154" customWidth="1"/>
    <col min="5380" max="5380" width="21" style="154" customWidth="1"/>
    <col min="5381" max="5381" width="23.5703125" style="154" customWidth="1"/>
    <col min="5382" max="5382" width="26.28515625" style="154" customWidth="1"/>
    <col min="5383" max="5383" width="18.85546875" style="154" customWidth="1"/>
    <col min="5384" max="5631" width="9.140625" style="154"/>
    <col min="5632" max="5632" width="2.5703125" style="154" customWidth="1"/>
    <col min="5633" max="5633" width="17.140625" style="154" customWidth="1"/>
    <col min="5634" max="5634" width="19" style="154" customWidth="1"/>
    <col min="5635" max="5635" width="29.5703125" style="154" customWidth="1"/>
    <col min="5636" max="5636" width="21" style="154" customWidth="1"/>
    <col min="5637" max="5637" width="23.5703125" style="154" customWidth="1"/>
    <col min="5638" max="5638" width="26.28515625" style="154" customWidth="1"/>
    <col min="5639" max="5639" width="18.85546875" style="154" customWidth="1"/>
    <col min="5640" max="5887" width="9.140625" style="154"/>
    <col min="5888" max="5888" width="2.5703125" style="154" customWidth="1"/>
    <col min="5889" max="5889" width="17.140625" style="154" customWidth="1"/>
    <col min="5890" max="5890" width="19" style="154" customWidth="1"/>
    <col min="5891" max="5891" width="29.5703125" style="154" customWidth="1"/>
    <col min="5892" max="5892" width="21" style="154" customWidth="1"/>
    <col min="5893" max="5893" width="23.5703125" style="154" customWidth="1"/>
    <col min="5894" max="5894" width="26.28515625" style="154" customWidth="1"/>
    <col min="5895" max="5895" width="18.85546875" style="154" customWidth="1"/>
    <col min="5896" max="6143" width="9.140625" style="154"/>
    <col min="6144" max="6144" width="2.5703125" style="154" customWidth="1"/>
    <col min="6145" max="6145" width="17.140625" style="154" customWidth="1"/>
    <col min="6146" max="6146" width="19" style="154" customWidth="1"/>
    <col min="6147" max="6147" width="29.5703125" style="154" customWidth="1"/>
    <col min="6148" max="6148" width="21" style="154" customWidth="1"/>
    <col min="6149" max="6149" width="23.5703125" style="154" customWidth="1"/>
    <col min="6150" max="6150" width="26.28515625" style="154" customWidth="1"/>
    <col min="6151" max="6151" width="18.85546875" style="154" customWidth="1"/>
    <col min="6152" max="6399" width="9.140625" style="154"/>
    <col min="6400" max="6400" width="2.5703125" style="154" customWidth="1"/>
    <col min="6401" max="6401" width="17.140625" style="154" customWidth="1"/>
    <col min="6402" max="6402" width="19" style="154" customWidth="1"/>
    <col min="6403" max="6403" width="29.5703125" style="154" customWidth="1"/>
    <col min="6404" max="6404" width="21" style="154" customWidth="1"/>
    <col min="6405" max="6405" width="23.5703125" style="154" customWidth="1"/>
    <col min="6406" max="6406" width="26.28515625" style="154" customWidth="1"/>
    <col min="6407" max="6407" width="18.85546875" style="154" customWidth="1"/>
    <col min="6408" max="6655" width="9.140625" style="154"/>
    <col min="6656" max="6656" width="2.5703125" style="154" customWidth="1"/>
    <col min="6657" max="6657" width="17.140625" style="154" customWidth="1"/>
    <col min="6658" max="6658" width="19" style="154" customWidth="1"/>
    <col min="6659" max="6659" width="29.5703125" style="154" customWidth="1"/>
    <col min="6660" max="6660" width="21" style="154" customWidth="1"/>
    <col min="6661" max="6661" width="23.5703125" style="154" customWidth="1"/>
    <col min="6662" max="6662" width="26.28515625" style="154" customWidth="1"/>
    <col min="6663" max="6663" width="18.85546875" style="154" customWidth="1"/>
    <col min="6664" max="6911" width="9.140625" style="154"/>
    <col min="6912" max="6912" width="2.5703125" style="154" customWidth="1"/>
    <col min="6913" max="6913" width="17.140625" style="154" customWidth="1"/>
    <col min="6914" max="6914" width="19" style="154" customWidth="1"/>
    <col min="6915" max="6915" width="29.5703125" style="154" customWidth="1"/>
    <col min="6916" max="6916" width="21" style="154" customWidth="1"/>
    <col min="6917" max="6917" width="23.5703125" style="154" customWidth="1"/>
    <col min="6918" max="6918" width="26.28515625" style="154" customWidth="1"/>
    <col min="6919" max="6919" width="18.85546875" style="154" customWidth="1"/>
    <col min="6920" max="7167" width="9.140625" style="154"/>
    <col min="7168" max="7168" width="2.5703125" style="154" customWidth="1"/>
    <col min="7169" max="7169" width="17.140625" style="154" customWidth="1"/>
    <col min="7170" max="7170" width="19" style="154" customWidth="1"/>
    <col min="7171" max="7171" width="29.5703125" style="154" customWidth="1"/>
    <col min="7172" max="7172" width="21" style="154" customWidth="1"/>
    <col min="7173" max="7173" width="23.5703125" style="154" customWidth="1"/>
    <col min="7174" max="7174" width="26.28515625" style="154" customWidth="1"/>
    <col min="7175" max="7175" width="18.85546875" style="154" customWidth="1"/>
    <col min="7176" max="7423" width="9.140625" style="154"/>
    <col min="7424" max="7424" width="2.5703125" style="154" customWidth="1"/>
    <col min="7425" max="7425" width="17.140625" style="154" customWidth="1"/>
    <col min="7426" max="7426" width="19" style="154" customWidth="1"/>
    <col min="7427" max="7427" width="29.5703125" style="154" customWidth="1"/>
    <col min="7428" max="7428" width="21" style="154" customWidth="1"/>
    <col min="7429" max="7429" width="23.5703125" style="154" customWidth="1"/>
    <col min="7430" max="7430" width="26.28515625" style="154" customWidth="1"/>
    <col min="7431" max="7431" width="18.85546875" style="154" customWidth="1"/>
    <col min="7432" max="7679" width="9.140625" style="154"/>
    <col min="7680" max="7680" width="2.5703125" style="154" customWidth="1"/>
    <col min="7681" max="7681" width="17.140625" style="154" customWidth="1"/>
    <col min="7682" max="7682" width="19" style="154" customWidth="1"/>
    <col min="7683" max="7683" width="29.5703125" style="154" customWidth="1"/>
    <col min="7684" max="7684" width="21" style="154" customWidth="1"/>
    <col min="7685" max="7685" width="23.5703125" style="154" customWidth="1"/>
    <col min="7686" max="7686" width="26.28515625" style="154" customWidth="1"/>
    <col min="7687" max="7687" width="18.85546875" style="154" customWidth="1"/>
    <col min="7688" max="7935" width="9.140625" style="154"/>
    <col min="7936" max="7936" width="2.5703125" style="154" customWidth="1"/>
    <col min="7937" max="7937" width="17.140625" style="154" customWidth="1"/>
    <col min="7938" max="7938" width="19" style="154" customWidth="1"/>
    <col min="7939" max="7939" width="29.5703125" style="154" customWidth="1"/>
    <col min="7940" max="7940" width="21" style="154" customWidth="1"/>
    <col min="7941" max="7941" width="23.5703125" style="154" customWidth="1"/>
    <col min="7942" max="7942" width="26.28515625" style="154" customWidth="1"/>
    <col min="7943" max="7943" width="18.85546875" style="154" customWidth="1"/>
    <col min="7944" max="8191" width="9.140625" style="154"/>
    <col min="8192" max="8192" width="2.5703125" style="154" customWidth="1"/>
    <col min="8193" max="8193" width="17.140625" style="154" customWidth="1"/>
    <col min="8194" max="8194" width="19" style="154" customWidth="1"/>
    <col min="8195" max="8195" width="29.5703125" style="154" customWidth="1"/>
    <col min="8196" max="8196" width="21" style="154" customWidth="1"/>
    <col min="8197" max="8197" width="23.5703125" style="154" customWidth="1"/>
    <col min="8198" max="8198" width="26.28515625" style="154" customWidth="1"/>
    <col min="8199" max="8199" width="18.85546875" style="154" customWidth="1"/>
    <col min="8200" max="8447" width="9.140625" style="154"/>
    <col min="8448" max="8448" width="2.5703125" style="154" customWidth="1"/>
    <col min="8449" max="8449" width="17.140625" style="154" customWidth="1"/>
    <col min="8450" max="8450" width="19" style="154" customWidth="1"/>
    <col min="8451" max="8451" width="29.5703125" style="154" customWidth="1"/>
    <col min="8452" max="8452" width="21" style="154" customWidth="1"/>
    <col min="8453" max="8453" width="23.5703125" style="154" customWidth="1"/>
    <col min="8454" max="8454" width="26.28515625" style="154" customWidth="1"/>
    <col min="8455" max="8455" width="18.85546875" style="154" customWidth="1"/>
    <col min="8456" max="8703" width="9.140625" style="154"/>
    <col min="8704" max="8704" width="2.5703125" style="154" customWidth="1"/>
    <col min="8705" max="8705" width="17.140625" style="154" customWidth="1"/>
    <col min="8706" max="8706" width="19" style="154" customWidth="1"/>
    <col min="8707" max="8707" width="29.5703125" style="154" customWidth="1"/>
    <col min="8708" max="8708" width="21" style="154" customWidth="1"/>
    <col min="8709" max="8709" width="23.5703125" style="154" customWidth="1"/>
    <col min="8710" max="8710" width="26.28515625" style="154" customWidth="1"/>
    <col min="8711" max="8711" width="18.85546875" style="154" customWidth="1"/>
    <col min="8712" max="8959" width="9.140625" style="154"/>
    <col min="8960" max="8960" width="2.5703125" style="154" customWidth="1"/>
    <col min="8961" max="8961" width="17.140625" style="154" customWidth="1"/>
    <col min="8962" max="8962" width="19" style="154" customWidth="1"/>
    <col min="8963" max="8963" width="29.5703125" style="154" customWidth="1"/>
    <col min="8964" max="8964" width="21" style="154" customWidth="1"/>
    <col min="8965" max="8965" width="23.5703125" style="154" customWidth="1"/>
    <col min="8966" max="8966" width="26.28515625" style="154" customWidth="1"/>
    <col min="8967" max="8967" width="18.85546875" style="154" customWidth="1"/>
    <col min="8968" max="9215" width="9.140625" style="154"/>
    <col min="9216" max="9216" width="2.5703125" style="154" customWidth="1"/>
    <col min="9217" max="9217" width="17.140625" style="154" customWidth="1"/>
    <col min="9218" max="9218" width="19" style="154" customWidth="1"/>
    <col min="9219" max="9219" width="29.5703125" style="154" customWidth="1"/>
    <col min="9220" max="9220" width="21" style="154" customWidth="1"/>
    <col min="9221" max="9221" width="23.5703125" style="154" customWidth="1"/>
    <col min="9222" max="9222" width="26.28515625" style="154" customWidth="1"/>
    <col min="9223" max="9223" width="18.85546875" style="154" customWidth="1"/>
    <col min="9224" max="9471" width="9.140625" style="154"/>
    <col min="9472" max="9472" width="2.5703125" style="154" customWidth="1"/>
    <col min="9473" max="9473" width="17.140625" style="154" customWidth="1"/>
    <col min="9474" max="9474" width="19" style="154" customWidth="1"/>
    <col min="9475" max="9475" width="29.5703125" style="154" customWidth="1"/>
    <col min="9476" max="9476" width="21" style="154" customWidth="1"/>
    <col min="9477" max="9477" width="23.5703125" style="154" customWidth="1"/>
    <col min="9478" max="9478" width="26.28515625" style="154" customWidth="1"/>
    <col min="9479" max="9479" width="18.85546875" style="154" customWidth="1"/>
    <col min="9480" max="9727" width="9.140625" style="154"/>
    <col min="9728" max="9728" width="2.5703125" style="154" customWidth="1"/>
    <col min="9729" max="9729" width="17.140625" style="154" customWidth="1"/>
    <col min="9730" max="9730" width="19" style="154" customWidth="1"/>
    <col min="9731" max="9731" width="29.5703125" style="154" customWidth="1"/>
    <col min="9732" max="9732" width="21" style="154" customWidth="1"/>
    <col min="9733" max="9733" width="23.5703125" style="154" customWidth="1"/>
    <col min="9734" max="9734" width="26.28515625" style="154" customWidth="1"/>
    <col min="9735" max="9735" width="18.85546875" style="154" customWidth="1"/>
    <col min="9736" max="9983" width="9.140625" style="154"/>
    <col min="9984" max="9984" width="2.5703125" style="154" customWidth="1"/>
    <col min="9985" max="9985" width="17.140625" style="154" customWidth="1"/>
    <col min="9986" max="9986" width="19" style="154" customWidth="1"/>
    <col min="9987" max="9987" width="29.5703125" style="154" customWidth="1"/>
    <col min="9988" max="9988" width="21" style="154" customWidth="1"/>
    <col min="9989" max="9989" width="23.5703125" style="154" customWidth="1"/>
    <col min="9990" max="9990" width="26.28515625" style="154" customWidth="1"/>
    <col min="9991" max="9991" width="18.85546875" style="154" customWidth="1"/>
    <col min="9992" max="10239" width="9.140625" style="154"/>
    <col min="10240" max="10240" width="2.5703125" style="154" customWidth="1"/>
    <col min="10241" max="10241" width="17.140625" style="154" customWidth="1"/>
    <col min="10242" max="10242" width="19" style="154" customWidth="1"/>
    <col min="10243" max="10243" width="29.5703125" style="154" customWidth="1"/>
    <col min="10244" max="10244" width="21" style="154" customWidth="1"/>
    <col min="10245" max="10245" width="23.5703125" style="154" customWidth="1"/>
    <col min="10246" max="10246" width="26.28515625" style="154" customWidth="1"/>
    <col min="10247" max="10247" width="18.85546875" style="154" customWidth="1"/>
    <col min="10248" max="10495" width="9.140625" style="154"/>
    <col min="10496" max="10496" width="2.5703125" style="154" customWidth="1"/>
    <col min="10497" max="10497" width="17.140625" style="154" customWidth="1"/>
    <col min="10498" max="10498" width="19" style="154" customWidth="1"/>
    <col min="10499" max="10499" width="29.5703125" style="154" customWidth="1"/>
    <col min="10500" max="10500" width="21" style="154" customWidth="1"/>
    <col min="10501" max="10501" width="23.5703125" style="154" customWidth="1"/>
    <col min="10502" max="10502" width="26.28515625" style="154" customWidth="1"/>
    <col min="10503" max="10503" width="18.85546875" style="154" customWidth="1"/>
    <col min="10504" max="10751" width="9.140625" style="154"/>
    <col min="10752" max="10752" width="2.5703125" style="154" customWidth="1"/>
    <col min="10753" max="10753" width="17.140625" style="154" customWidth="1"/>
    <col min="10754" max="10754" width="19" style="154" customWidth="1"/>
    <col min="10755" max="10755" width="29.5703125" style="154" customWidth="1"/>
    <col min="10756" max="10756" width="21" style="154" customWidth="1"/>
    <col min="10757" max="10757" width="23.5703125" style="154" customWidth="1"/>
    <col min="10758" max="10758" width="26.28515625" style="154" customWidth="1"/>
    <col min="10759" max="10759" width="18.85546875" style="154" customWidth="1"/>
    <col min="10760" max="11007" width="9.140625" style="154"/>
    <col min="11008" max="11008" width="2.5703125" style="154" customWidth="1"/>
    <col min="11009" max="11009" width="17.140625" style="154" customWidth="1"/>
    <col min="11010" max="11010" width="19" style="154" customWidth="1"/>
    <col min="11011" max="11011" width="29.5703125" style="154" customWidth="1"/>
    <col min="11012" max="11012" width="21" style="154" customWidth="1"/>
    <col min="11013" max="11013" width="23.5703125" style="154" customWidth="1"/>
    <col min="11014" max="11014" width="26.28515625" style="154" customWidth="1"/>
    <col min="11015" max="11015" width="18.85546875" style="154" customWidth="1"/>
    <col min="11016" max="11263" width="9.140625" style="154"/>
    <col min="11264" max="11264" width="2.5703125" style="154" customWidth="1"/>
    <col min="11265" max="11265" width="17.140625" style="154" customWidth="1"/>
    <col min="11266" max="11266" width="19" style="154" customWidth="1"/>
    <col min="11267" max="11267" width="29.5703125" style="154" customWidth="1"/>
    <col min="11268" max="11268" width="21" style="154" customWidth="1"/>
    <col min="11269" max="11269" width="23.5703125" style="154" customWidth="1"/>
    <col min="11270" max="11270" width="26.28515625" style="154" customWidth="1"/>
    <col min="11271" max="11271" width="18.85546875" style="154" customWidth="1"/>
    <col min="11272" max="11519" width="9.140625" style="154"/>
    <col min="11520" max="11520" width="2.5703125" style="154" customWidth="1"/>
    <col min="11521" max="11521" width="17.140625" style="154" customWidth="1"/>
    <col min="11522" max="11522" width="19" style="154" customWidth="1"/>
    <col min="11523" max="11523" width="29.5703125" style="154" customWidth="1"/>
    <col min="11524" max="11524" width="21" style="154" customWidth="1"/>
    <col min="11525" max="11525" width="23.5703125" style="154" customWidth="1"/>
    <col min="11526" max="11526" width="26.28515625" style="154" customWidth="1"/>
    <col min="11527" max="11527" width="18.85546875" style="154" customWidth="1"/>
    <col min="11528" max="11775" width="9.140625" style="154"/>
    <col min="11776" max="11776" width="2.5703125" style="154" customWidth="1"/>
    <col min="11777" max="11777" width="17.140625" style="154" customWidth="1"/>
    <col min="11778" max="11778" width="19" style="154" customWidth="1"/>
    <col min="11779" max="11779" width="29.5703125" style="154" customWidth="1"/>
    <col min="11780" max="11780" width="21" style="154" customWidth="1"/>
    <col min="11781" max="11781" width="23.5703125" style="154" customWidth="1"/>
    <col min="11782" max="11782" width="26.28515625" style="154" customWidth="1"/>
    <col min="11783" max="11783" width="18.85546875" style="154" customWidth="1"/>
    <col min="11784" max="12031" width="9.140625" style="154"/>
    <col min="12032" max="12032" width="2.5703125" style="154" customWidth="1"/>
    <col min="12033" max="12033" width="17.140625" style="154" customWidth="1"/>
    <col min="12034" max="12034" width="19" style="154" customWidth="1"/>
    <col min="12035" max="12035" width="29.5703125" style="154" customWidth="1"/>
    <col min="12036" max="12036" width="21" style="154" customWidth="1"/>
    <col min="12037" max="12037" width="23.5703125" style="154" customWidth="1"/>
    <col min="12038" max="12038" width="26.28515625" style="154" customWidth="1"/>
    <col min="12039" max="12039" width="18.85546875" style="154" customWidth="1"/>
    <col min="12040" max="12287" width="9.140625" style="154"/>
    <col min="12288" max="12288" width="2.5703125" style="154" customWidth="1"/>
    <col min="12289" max="12289" width="17.140625" style="154" customWidth="1"/>
    <col min="12290" max="12290" width="19" style="154" customWidth="1"/>
    <col min="12291" max="12291" width="29.5703125" style="154" customWidth="1"/>
    <col min="12292" max="12292" width="21" style="154" customWidth="1"/>
    <col min="12293" max="12293" width="23.5703125" style="154" customWidth="1"/>
    <col min="12294" max="12294" width="26.28515625" style="154" customWidth="1"/>
    <col min="12295" max="12295" width="18.85546875" style="154" customWidth="1"/>
    <col min="12296" max="12543" width="9.140625" style="154"/>
    <col min="12544" max="12544" width="2.5703125" style="154" customWidth="1"/>
    <col min="12545" max="12545" width="17.140625" style="154" customWidth="1"/>
    <col min="12546" max="12546" width="19" style="154" customWidth="1"/>
    <col min="12547" max="12547" width="29.5703125" style="154" customWidth="1"/>
    <col min="12548" max="12548" width="21" style="154" customWidth="1"/>
    <col min="12549" max="12549" width="23.5703125" style="154" customWidth="1"/>
    <col min="12550" max="12550" width="26.28515625" style="154" customWidth="1"/>
    <col min="12551" max="12551" width="18.85546875" style="154" customWidth="1"/>
    <col min="12552" max="12799" width="9.140625" style="154"/>
    <col min="12800" max="12800" width="2.5703125" style="154" customWidth="1"/>
    <col min="12801" max="12801" width="17.140625" style="154" customWidth="1"/>
    <col min="12802" max="12802" width="19" style="154" customWidth="1"/>
    <col min="12803" max="12803" width="29.5703125" style="154" customWidth="1"/>
    <col min="12804" max="12804" width="21" style="154" customWidth="1"/>
    <col min="12805" max="12805" width="23.5703125" style="154" customWidth="1"/>
    <col min="12806" max="12806" width="26.28515625" style="154" customWidth="1"/>
    <col min="12807" max="12807" width="18.85546875" style="154" customWidth="1"/>
    <col min="12808" max="13055" width="9.140625" style="154"/>
    <col min="13056" max="13056" width="2.5703125" style="154" customWidth="1"/>
    <col min="13057" max="13057" width="17.140625" style="154" customWidth="1"/>
    <col min="13058" max="13058" width="19" style="154" customWidth="1"/>
    <col min="13059" max="13059" width="29.5703125" style="154" customWidth="1"/>
    <col min="13060" max="13060" width="21" style="154" customWidth="1"/>
    <col min="13061" max="13061" width="23.5703125" style="154" customWidth="1"/>
    <col min="13062" max="13062" width="26.28515625" style="154" customWidth="1"/>
    <col min="13063" max="13063" width="18.85546875" style="154" customWidth="1"/>
    <col min="13064" max="13311" width="9.140625" style="154"/>
    <col min="13312" max="13312" width="2.5703125" style="154" customWidth="1"/>
    <col min="13313" max="13313" width="17.140625" style="154" customWidth="1"/>
    <col min="13314" max="13314" width="19" style="154" customWidth="1"/>
    <col min="13315" max="13315" width="29.5703125" style="154" customWidth="1"/>
    <col min="13316" max="13316" width="21" style="154" customWidth="1"/>
    <col min="13317" max="13317" width="23.5703125" style="154" customWidth="1"/>
    <col min="13318" max="13318" width="26.28515625" style="154" customWidth="1"/>
    <col min="13319" max="13319" width="18.85546875" style="154" customWidth="1"/>
    <col min="13320" max="13567" width="9.140625" style="154"/>
    <col min="13568" max="13568" width="2.5703125" style="154" customWidth="1"/>
    <col min="13569" max="13569" width="17.140625" style="154" customWidth="1"/>
    <col min="13570" max="13570" width="19" style="154" customWidth="1"/>
    <col min="13571" max="13571" width="29.5703125" style="154" customWidth="1"/>
    <col min="13572" max="13572" width="21" style="154" customWidth="1"/>
    <col min="13573" max="13573" width="23.5703125" style="154" customWidth="1"/>
    <col min="13574" max="13574" width="26.28515625" style="154" customWidth="1"/>
    <col min="13575" max="13575" width="18.85546875" style="154" customWidth="1"/>
    <col min="13576" max="13823" width="9.140625" style="154"/>
    <col min="13824" max="13824" width="2.5703125" style="154" customWidth="1"/>
    <col min="13825" max="13825" width="17.140625" style="154" customWidth="1"/>
    <col min="13826" max="13826" width="19" style="154" customWidth="1"/>
    <col min="13827" max="13827" width="29.5703125" style="154" customWidth="1"/>
    <col min="13828" max="13828" width="21" style="154" customWidth="1"/>
    <col min="13829" max="13829" width="23.5703125" style="154" customWidth="1"/>
    <col min="13830" max="13830" width="26.28515625" style="154" customWidth="1"/>
    <col min="13831" max="13831" width="18.85546875" style="154" customWidth="1"/>
    <col min="13832" max="14079" width="9.140625" style="154"/>
    <col min="14080" max="14080" width="2.5703125" style="154" customWidth="1"/>
    <col min="14081" max="14081" width="17.140625" style="154" customWidth="1"/>
    <col min="14082" max="14082" width="19" style="154" customWidth="1"/>
    <col min="14083" max="14083" width="29.5703125" style="154" customWidth="1"/>
    <col min="14084" max="14084" width="21" style="154" customWidth="1"/>
    <col min="14085" max="14085" width="23.5703125" style="154" customWidth="1"/>
    <col min="14086" max="14086" width="26.28515625" style="154" customWidth="1"/>
    <col min="14087" max="14087" width="18.85546875" style="154" customWidth="1"/>
    <col min="14088" max="14335" width="9.140625" style="154"/>
    <col min="14336" max="14336" width="2.5703125" style="154" customWidth="1"/>
    <col min="14337" max="14337" width="17.140625" style="154" customWidth="1"/>
    <col min="14338" max="14338" width="19" style="154" customWidth="1"/>
    <col min="14339" max="14339" width="29.5703125" style="154" customWidth="1"/>
    <col min="14340" max="14340" width="21" style="154" customWidth="1"/>
    <col min="14341" max="14341" width="23.5703125" style="154" customWidth="1"/>
    <col min="14342" max="14342" width="26.28515625" style="154" customWidth="1"/>
    <col min="14343" max="14343" width="18.85546875" style="154" customWidth="1"/>
    <col min="14344" max="14591" width="9.140625" style="154"/>
    <col min="14592" max="14592" width="2.5703125" style="154" customWidth="1"/>
    <col min="14593" max="14593" width="17.140625" style="154" customWidth="1"/>
    <col min="14594" max="14594" width="19" style="154" customWidth="1"/>
    <col min="14595" max="14595" width="29.5703125" style="154" customWidth="1"/>
    <col min="14596" max="14596" width="21" style="154" customWidth="1"/>
    <col min="14597" max="14597" width="23.5703125" style="154" customWidth="1"/>
    <col min="14598" max="14598" width="26.28515625" style="154" customWidth="1"/>
    <col min="14599" max="14599" width="18.85546875" style="154" customWidth="1"/>
    <col min="14600" max="14847" width="9.140625" style="154"/>
    <col min="14848" max="14848" width="2.5703125" style="154" customWidth="1"/>
    <col min="14849" max="14849" width="17.140625" style="154" customWidth="1"/>
    <col min="14850" max="14850" width="19" style="154" customWidth="1"/>
    <col min="14851" max="14851" width="29.5703125" style="154" customWidth="1"/>
    <col min="14852" max="14852" width="21" style="154" customWidth="1"/>
    <col min="14853" max="14853" width="23.5703125" style="154" customWidth="1"/>
    <col min="14854" max="14854" width="26.28515625" style="154" customWidth="1"/>
    <col min="14855" max="14855" width="18.85546875" style="154" customWidth="1"/>
    <col min="14856" max="15103" width="9.140625" style="154"/>
    <col min="15104" max="15104" width="2.5703125" style="154" customWidth="1"/>
    <col min="15105" max="15105" width="17.140625" style="154" customWidth="1"/>
    <col min="15106" max="15106" width="19" style="154" customWidth="1"/>
    <col min="15107" max="15107" width="29.5703125" style="154" customWidth="1"/>
    <col min="15108" max="15108" width="21" style="154" customWidth="1"/>
    <col min="15109" max="15109" width="23.5703125" style="154" customWidth="1"/>
    <col min="15110" max="15110" width="26.28515625" style="154" customWidth="1"/>
    <col min="15111" max="15111" width="18.85546875" style="154" customWidth="1"/>
    <col min="15112" max="15359" width="9.140625" style="154"/>
    <col min="15360" max="15360" width="2.5703125" style="154" customWidth="1"/>
    <col min="15361" max="15361" width="17.140625" style="154" customWidth="1"/>
    <col min="15362" max="15362" width="19" style="154" customWidth="1"/>
    <col min="15363" max="15363" width="29.5703125" style="154" customWidth="1"/>
    <col min="15364" max="15364" width="21" style="154" customWidth="1"/>
    <col min="15365" max="15365" width="23.5703125" style="154" customWidth="1"/>
    <col min="15366" max="15366" width="26.28515625" style="154" customWidth="1"/>
    <col min="15367" max="15367" width="18.85546875" style="154" customWidth="1"/>
    <col min="15368" max="15615" width="9.140625" style="154"/>
    <col min="15616" max="15616" width="2.5703125" style="154" customWidth="1"/>
    <col min="15617" max="15617" width="17.140625" style="154" customWidth="1"/>
    <col min="15618" max="15618" width="19" style="154" customWidth="1"/>
    <col min="15619" max="15619" width="29.5703125" style="154" customWidth="1"/>
    <col min="15620" max="15620" width="21" style="154" customWidth="1"/>
    <col min="15621" max="15621" width="23.5703125" style="154" customWidth="1"/>
    <col min="15622" max="15622" width="26.28515625" style="154" customWidth="1"/>
    <col min="15623" max="15623" width="18.85546875" style="154" customWidth="1"/>
    <col min="15624" max="15871" width="9.140625" style="154"/>
    <col min="15872" max="15872" width="2.5703125" style="154" customWidth="1"/>
    <col min="15873" max="15873" width="17.140625" style="154" customWidth="1"/>
    <col min="15874" max="15874" width="19" style="154" customWidth="1"/>
    <col min="15875" max="15875" width="29.5703125" style="154" customWidth="1"/>
    <col min="15876" max="15876" width="21" style="154" customWidth="1"/>
    <col min="15877" max="15877" width="23.5703125" style="154" customWidth="1"/>
    <col min="15878" max="15878" width="26.28515625" style="154" customWidth="1"/>
    <col min="15879" max="15879" width="18.85546875" style="154" customWidth="1"/>
    <col min="15880" max="16127" width="9.140625" style="154"/>
    <col min="16128" max="16128" width="2.5703125" style="154" customWidth="1"/>
    <col min="16129" max="16129" width="17.140625" style="154" customWidth="1"/>
    <col min="16130" max="16130" width="19" style="154" customWidth="1"/>
    <col min="16131" max="16131" width="29.5703125" style="154" customWidth="1"/>
    <col min="16132" max="16132" width="21" style="154" customWidth="1"/>
    <col min="16133" max="16133" width="23.5703125" style="154" customWidth="1"/>
    <col min="16134" max="16134" width="26.28515625" style="154" customWidth="1"/>
    <col min="16135" max="16135" width="18.85546875" style="154" customWidth="1"/>
    <col min="16136" max="16384" width="9.140625" style="154"/>
  </cols>
  <sheetData>
    <row r="3" spans="1:11" x14ac:dyDescent="0.2">
      <c r="I3" s="551" t="s">
        <v>307</v>
      </c>
      <c r="J3" s="552"/>
      <c r="K3" s="553"/>
    </row>
    <row r="4" spans="1:11" customFormat="1" x14ac:dyDescent="0.2"/>
    <row r="5" spans="1:11" customFormat="1" ht="63.75" customHeight="1" x14ac:dyDescent="0.2">
      <c r="A5" s="313" t="s">
        <v>146</v>
      </c>
      <c r="B5" s="817">
        <f>N_HankkeenNimi</f>
        <v>0</v>
      </c>
      <c r="C5" s="818"/>
      <c r="D5" s="818"/>
      <c r="E5" s="818"/>
      <c r="F5" s="818"/>
      <c r="G5" s="819"/>
    </row>
    <row r="6" spans="1:11" x14ac:dyDescent="0.2">
      <c r="G6" s="155"/>
    </row>
    <row r="7" spans="1:11" ht="15" x14ac:dyDescent="0.25">
      <c r="A7" s="310" t="s">
        <v>327</v>
      </c>
      <c r="B7" s="354" t="s">
        <v>176</v>
      </c>
      <c r="C7" s="315"/>
      <c r="D7" s="311"/>
      <c r="E7" s="311"/>
      <c r="F7" s="311"/>
      <c r="G7" s="355">
        <f>SUM(G12:G53)</f>
        <v>0</v>
      </c>
    </row>
    <row r="8" spans="1:11" customFormat="1" x14ac:dyDescent="0.2"/>
    <row r="9" spans="1:11" customFormat="1" ht="63.75" customHeight="1" x14ac:dyDescent="0.2">
      <c r="A9" s="313" t="s">
        <v>177</v>
      </c>
      <c r="B9" s="817">
        <f>N_Tavoite1Toiminto3</f>
        <v>0</v>
      </c>
      <c r="C9" s="818"/>
      <c r="D9" s="818"/>
      <c r="E9" s="818"/>
      <c r="F9" s="818"/>
      <c r="G9" s="819"/>
    </row>
    <row r="10" spans="1:11" customFormat="1" x14ac:dyDescent="0.2">
      <c r="G10" s="156"/>
    </row>
    <row r="11" spans="1:11" customFormat="1" ht="75" x14ac:dyDescent="0.2">
      <c r="A11" s="356" t="s">
        <v>178</v>
      </c>
      <c r="B11" s="356" t="s">
        <v>255</v>
      </c>
      <c r="C11" s="356" t="s">
        <v>179</v>
      </c>
      <c r="D11" s="356" t="s">
        <v>323</v>
      </c>
      <c r="E11" s="352" t="s">
        <v>257</v>
      </c>
      <c r="F11" s="356" t="s">
        <v>548</v>
      </c>
      <c r="G11" s="352" t="s">
        <v>258</v>
      </c>
    </row>
    <row r="12" spans="1:11" customFormat="1" ht="13.35" customHeight="1" x14ac:dyDescent="0.2">
      <c r="A12" s="212" t="s">
        <v>322</v>
      </c>
      <c r="B12" s="213"/>
      <c r="C12" s="212"/>
      <c r="D12" s="214"/>
      <c r="E12" s="214"/>
      <c r="F12" s="215"/>
      <c r="G12" s="216">
        <v>0</v>
      </c>
    </row>
    <row r="13" spans="1:11" customFormat="1" ht="13.35" customHeight="1" x14ac:dyDescent="0.2">
      <c r="A13" s="212"/>
      <c r="B13" s="213"/>
      <c r="C13" s="217"/>
      <c r="D13" s="214"/>
      <c r="E13" s="214"/>
      <c r="F13" s="215"/>
      <c r="G13" s="214"/>
      <c r="I13" s="154"/>
    </row>
    <row r="14" spans="1:11" customFormat="1" ht="13.35" customHeight="1" x14ac:dyDescent="0.2">
      <c r="A14" s="212"/>
      <c r="B14" s="213"/>
      <c r="C14" s="217"/>
      <c r="D14" s="214"/>
      <c r="E14" s="214"/>
      <c r="F14" s="215"/>
      <c r="G14" s="214"/>
    </row>
    <row r="15" spans="1:11" ht="13.35" customHeight="1" x14ac:dyDescent="0.2">
      <c r="A15" s="212"/>
      <c r="B15" s="213"/>
      <c r="C15" s="217"/>
      <c r="D15" s="214"/>
      <c r="E15" s="214"/>
      <c r="F15" s="215"/>
      <c r="G15" s="214"/>
    </row>
    <row r="16" spans="1:11" ht="13.35" customHeight="1" x14ac:dyDescent="0.2">
      <c r="A16" s="212"/>
      <c r="B16" s="213"/>
      <c r="C16" s="217"/>
      <c r="D16" s="214"/>
      <c r="E16" s="214"/>
      <c r="F16" s="215"/>
      <c r="G16" s="214"/>
    </row>
    <row r="17" spans="1:7" ht="13.15" customHeight="1" x14ac:dyDescent="0.2">
      <c r="A17" s="212"/>
      <c r="B17" s="213"/>
      <c r="C17" s="217"/>
      <c r="D17" s="214"/>
      <c r="E17" s="214"/>
      <c r="F17" s="215"/>
      <c r="G17" s="214"/>
    </row>
    <row r="18" spans="1:7" ht="13.15" customHeight="1" x14ac:dyDescent="0.2">
      <c r="A18" s="212"/>
      <c r="B18" s="213"/>
      <c r="C18" s="217"/>
      <c r="D18" s="214"/>
      <c r="E18" s="214"/>
      <c r="F18" s="215"/>
      <c r="G18" s="214"/>
    </row>
    <row r="19" spans="1:7" ht="13.15" customHeight="1" x14ac:dyDescent="0.2">
      <c r="A19" s="212"/>
      <c r="B19" s="213"/>
      <c r="C19" s="217"/>
      <c r="D19" s="214"/>
      <c r="E19" s="214"/>
      <c r="F19" s="215"/>
      <c r="G19" s="214"/>
    </row>
    <row r="20" spans="1:7" ht="13.15" customHeight="1" x14ac:dyDescent="0.2">
      <c r="A20" s="212"/>
      <c r="B20" s="213"/>
      <c r="C20" s="217"/>
      <c r="D20" s="214"/>
      <c r="E20" s="214"/>
      <c r="F20" s="215"/>
      <c r="G20" s="214"/>
    </row>
    <row r="21" spans="1:7" ht="13.15" customHeight="1" x14ac:dyDescent="0.2">
      <c r="A21" s="212"/>
      <c r="B21" s="213"/>
      <c r="C21" s="217"/>
      <c r="D21" s="214"/>
      <c r="E21" s="214"/>
      <c r="F21" s="215"/>
      <c r="G21" s="214"/>
    </row>
    <row r="22" spans="1:7" ht="13.15" customHeight="1" x14ac:dyDescent="0.2">
      <c r="A22" s="212"/>
      <c r="B22" s="213"/>
      <c r="C22" s="217"/>
      <c r="D22" s="214"/>
      <c r="E22" s="214"/>
      <c r="F22" s="215"/>
      <c r="G22" s="214"/>
    </row>
    <row r="23" spans="1:7" ht="13.15" customHeight="1" x14ac:dyDescent="0.2">
      <c r="A23" s="212"/>
      <c r="B23" s="213"/>
      <c r="C23" s="217"/>
      <c r="D23" s="214"/>
      <c r="E23" s="214"/>
      <c r="F23" s="215"/>
      <c r="G23" s="214"/>
    </row>
    <row r="24" spans="1:7" ht="13.15" customHeight="1" x14ac:dyDescent="0.2">
      <c r="A24" s="212"/>
      <c r="B24" s="213"/>
      <c r="C24" s="217"/>
      <c r="D24" s="214"/>
      <c r="E24" s="214"/>
      <c r="F24" s="215"/>
      <c r="G24" s="214"/>
    </row>
    <row r="25" spans="1:7" ht="13.15" customHeight="1" x14ac:dyDescent="0.2">
      <c r="A25" s="212"/>
      <c r="B25" s="213"/>
      <c r="C25" s="217"/>
      <c r="D25" s="214"/>
      <c r="E25" s="214"/>
      <c r="F25" s="215"/>
      <c r="G25" s="214"/>
    </row>
    <row r="26" spans="1:7" ht="13.15" customHeight="1" x14ac:dyDescent="0.2">
      <c r="A26" s="212"/>
      <c r="B26" s="213"/>
      <c r="C26" s="217"/>
      <c r="D26" s="214"/>
      <c r="E26" s="214"/>
      <c r="F26" s="215"/>
      <c r="G26" s="214"/>
    </row>
    <row r="27" spans="1:7" ht="13.15" customHeight="1" x14ac:dyDescent="0.2">
      <c r="A27" s="212"/>
      <c r="B27" s="213"/>
      <c r="C27" s="217"/>
      <c r="D27" s="214"/>
      <c r="E27" s="214"/>
      <c r="F27" s="215"/>
      <c r="G27" s="214"/>
    </row>
    <row r="28" spans="1:7" ht="13.15" customHeight="1" x14ac:dyDescent="0.2">
      <c r="A28" s="212"/>
      <c r="B28" s="213"/>
      <c r="C28" s="217"/>
      <c r="D28" s="214"/>
      <c r="E28" s="214"/>
      <c r="F28" s="215"/>
      <c r="G28" s="214"/>
    </row>
    <row r="29" spans="1:7" ht="13.15" customHeight="1" x14ac:dyDescent="0.2">
      <c r="A29" s="212"/>
      <c r="B29" s="213"/>
      <c r="C29" s="217"/>
      <c r="D29" s="214"/>
      <c r="E29" s="214"/>
      <c r="F29" s="215"/>
      <c r="G29" s="214"/>
    </row>
    <row r="30" spans="1:7" ht="13.15" customHeight="1" x14ac:dyDescent="0.2">
      <c r="A30" s="212"/>
      <c r="B30" s="213"/>
      <c r="C30" s="217"/>
      <c r="D30" s="214"/>
      <c r="E30" s="214"/>
      <c r="F30" s="215"/>
      <c r="G30" s="214"/>
    </row>
    <row r="31" spans="1:7" ht="13.15" customHeight="1" x14ac:dyDescent="0.2">
      <c r="A31" s="212"/>
      <c r="B31" s="213"/>
      <c r="C31" s="217"/>
      <c r="D31" s="214"/>
      <c r="E31" s="214"/>
      <c r="F31" s="215"/>
      <c r="G31" s="214"/>
    </row>
    <row r="32" spans="1:7" ht="13.15" customHeight="1" x14ac:dyDescent="0.2">
      <c r="A32" s="212"/>
      <c r="B32" s="213"/>
      <c r="C32" s="217"/>
      <c r="D32" s="214"/>
      <c r="E32" s="214"/>
      <c r="F32" s="215"/>
      <c r="G32" s="214"/>
    </row>
    <row r="33" spans="1:7" ht="13.15" customHeight="1" x14ac:dyDescent="0.2">
      <c r="A33" s="212"/>
      <c r="B33" s="213"/>
      <c r="C33" s="217"/>
      <c r="D33" s="214"/>
      <c r="E33" s="214"/>
      <c r="F33" s="215"/>
      <c r="G33" s="214"/>
    </row>
    <row r="34" spans="1:7" ht="13.15" customHeight="1" x14ac:dyDescent="0.2">
      <c r="A34" s="212"/>
      <c r="B34" s="213"/>
      <c r="C34" s="217"/>
      <c r="D34" s="214"/>
      <c r="E34" s="214"/>
      <c r="F34" s="215"/>
      <c r="G34" s="214"/>
    </row>
    <row r="35" spans="1:7" ht="13.15" customHeight="1" x14ac:dyDescent="0.2">
      <c r="A35" s="212"/>
      <c r="B35" s="213"/>
      <c r="C35" s="217"/>
      <c r="D35" s="214"/>
      <c r="E35" s="214"/>
      <c r="F35" s="215"/>
      <c r="G35" s="214"/>
    </row>
    <row r="36" spans="1:7" ht="13.15" customHeight="1" x14ac:dyDescent="0.2">
      <c r="A36" s="212"/>
      <c r="B36" s="213"/>
      <c r="C36" s="217"/>
      <c r="D36" s="214"/>
      <c r="E36" s="214"/>
      <c r="F36" s="215"/>
      <c r="G36" s="214"/>
    </row>
    <row r="37" spans="1:7" ht="13.15" customHeight="1" x14ac:dyDescent="0.2">
      <c r="A37" s="212"/>
      <c r="B37" s="213"/>
      <c r="C37" s="217"/>
      <c r="D37" s="214"/>
      <c r="E37" s="214"/>
      <c r="F37" s="215"/>
      <c r="G37" s="214"/>
    </row>
    <row r="38" spans="1:7" ht="13.15" customHeight="1" x14ac:dyDescent="0.2">
      <c r="A38" s="212"/>
      <c r="B38" s="213"/>
      <c r="C38" s="217"/>
      <c r="D38" s="214"/>
      <c r="E38" s="214"/>
      <c r="F38" s="215"/>
      <c r="G38" s="214"/>
    </row>
    <row r="39" spans="1:7" ht="13.15" customHeight="1" x14ac:dyDescent="0.2">
      <c r="A39" s="212"/>
      <c r="B39" s="213"/>
      <c r="C39" s="217"/>
      <c r="D39" s="214"/>
      <c r="E39" s="214"/>
      <c r="F39" s="215"/>
      <c r="G39" s="214"/>
    </row>
    <row r="40" spans="1:7" ht="13.15" customHeight="1" x14ac:dyDescent="0.2">
      <c r="A40" s="212"/>
      <c r="B40" s="213"/>
      <c r="C40" s="217"/>
      <c r="D40" s="214"/>
      <c r="E40" s="214"/>
      <c r="F40" s="215"/>
      <c r="G40" s="214"/>
    </row>
    <row r="41" spans="1:7" ht="13.15" customHeight="1" x14ac:dyDescent="0.2">
      <c r="A41" s="212"/>
      <c r="B41" s="213"/>
      <c r="C41" s="217"/>
      <c r="D41" s="214"/>
      <c r="E41" s="214"/>
      <c r="F41" s="215"/>
      <c r="G41" s="214"/>
    </row>
    <row r="42" spans="1:7" ht="13.15" customHeight="1" x14ac:dyDescent="0.2">
      <c r="A42" s="212"/>
      <c r="B42" s="213"/>
      <c r="C42" s="217"/>
      <c r="D42" s="214"/>
      <c r="E42" s="214"/>
      <c r="F42" s="215"/>
      <c r="G42" s="214"/>
    </row>
    <row r="43" spans="1:7" ht="13.15" customHeight="1" x14ac:dyDescent="0.2">
      <c r="A43" s="212"/>
      <c r="B43" s="213"/>
      <c r="C43" s="217"/>
      <c r="D43" s="214"/>
      <c r="E43" s="214"/>
      <c r="F43" s="215"/>
      <c r="G43" s="214"/>
    </row>
    <row r="44" spans="1:7" ht="13.15" customHeight="1" x14ac:dyDescent="0.2">
      <c r="A44" s="212"/>
      <c r="B44" s="213"/>
      <c r="C44" s="217"/>
      <c r="D44" s="214"/>
      <c r="E44" s="214"/>
      <c r="F44" s="215"/>
      <c r="G44" s="214"/>
    </row>
    <row r="45" spans="1:7" ht="13.15" customHeight="1" x14ac:dyDescent="0.2">
      <c r="A45" s="212"/>
      <c r="B45" s="213"/>
      <c r="C45" s="217"/>
      <c r="D45" s="214"/>
      <c r="E45" s="214"/>
      <c r="F45" s="215"/>
      <c r="G45" s="214"/>
    </row>
    <row r="46" spans="1:7" ht="13.15" customHeight="1" x14ac:dyDescent="0.2">
      <c r="A46" s="212"/>
      <c r="B46" s="213"/>
      <c r="C46" s="217"/>
      <c r="D46" s="214"/>
      <c r="E46" s="214"/>
      <c r="F46" s="215"/>
      <c r="G46" s="214"/>
    </row>
    <row r="47" spans="1:7" ht="13.15" customHeight="1" x14ac:dyDescent="0.2">
      <c r="A47" s="212"/>
      <c r="B47" s="213"/>
      <c r="C47" s="217"/>
      <c r="D47" s="214"/>
      <c r="E47" s="214"/>
      <c r="F47" s="215"/>
      <c r="G47" s="214"/>
    </row>
    <row r="48" spans="1:7" ht="13.15" customHeight="1" x14ac:dyDescent="0.2">
      <c r="A48" s="212"/>
      <c r="B48" s="213"/>
      <c r="C48" s="217"/>
      <c r="D48" s="214"/>
      <c r="E48" s="214"/>
      <c r="F48" s="215"/>
      <c r="G48" s="214"/>
    </row>
    <row r="49" spans="1:7" ht="13.15" customHeight="1" x14ac:dyDescent="0.2">
      <c r="A49" s="212"/>
      <c r="B49" s="213"/>
      <c r="C49" s="217"/>
      <c r="D49" s="214"/>
      <c r="E49" s="214"/>
      <c r="F49" s="215"/>
      <c r="G49" s="214"/>
    </row>
    <row r="50" spans="1:7" ht="13.15" customHeight="1" x14ac:dyDescent="0.2">
      <c r="A50" s="212"/>
      <c r="B50" s="213"/>
      <c r="C50" s="217"/>
      <c r="D50" s="214"/>
      <c r="E50" s="214"/>
      <c r="F50" s="215"/>
      <c r="G50" s="214"/>
    </row>
    <row r="51" spans="1:7" ht="13.15" customHeight="1" x14ac:dyDescent="0.2">
      <c r="A51" s="212"/>
      <c r="B51" s="213"/>
      <c r="C51" s="217"/>
      <c r="D51" s="214"/>
      <c r="E51" s="214"/>
      <c r="F51" s="215"/>
      <c r="G51" s="214"/>
    </row>
    <row r="52" spans="1:7" ht="13.15" customHeight="1" x14ac:dyDescent="0.2">
      <c r="A52" s="212"/>
      <c r="B52" s="213"/>
      <c r="C52" s="217"/>
      <c r="D52" s="214"/>
      <c r="E52" s="214"/>
      <c r="F52" s="215"/>
      <c r="G52" s="214"/>
    </row>
    <row r="53" spans="1:7" ht="13.15" customHeight="1" x14ac:dyDescent="0.2">
      <c r="A53" s="212"/>
      <c r="B53" s="213"/>
      <c r="C53" s="217"/>
      <c r="D53" s="214"/>
      <c r="E53" s="214"/>
      <c r="F53" s="215"/>
      <c r="G53" s="214"/>
    </row>
    <row r="54" spans="1:7" ht="13.15" customHeight="1" x14ac:dyDescent="0.2"/>
    <row r="55" spans="1:7" ht="13.15" customHeight="1" x14ac:dyDescent="0.2"/>
    <row r="56" spans="1:7" ht="13.15" customHeight="1" x14ac:dyDescent="0.2">
      <c r="A56" s="836" t="s">
        <v>148</v>
      </c>
      <c r="B56" s="837"/>
      <c r="C56" s="837"/>
      <c r="D56" s="838"/>
      <c r="E56" s="1"/>
      <c r="F56" s="1"/>
    </row>
    <row r="57" spans="1:7" x14ac:dyDescent="0.2">
      <c r="A57" s="649"/>
      <c r="B57" s="567"/>
      <c r="C57" s="567"/>
      <c r="D57" s="650"/>
      <c r="E57" s="235"/>
      <c r="F57" s="235"/>
    </row>
    <row r="58" spans="1:7" x14ac:dyDescent="0.2">
      <c r="A58" s="649"/>
      <c r="B58" s="567"/>
      <c r="C58" s="567"/>
      <c r="D58" s="650"/>
      <c r="E58" s="235"/>
      <c r="F58" s="235"/>
    </row>
    <row r="59" spans="1:7" x14ac:dyDescent="0.2">
      <c r="A59" s="649"/>
      <c r="B59" s="567"/>
      <c r="C59" s="567"/>
      <c r="D59" s="650"/>
      <c r="E59" s="235"/>
      <c r="F59" s="235"/>
    </row>
    <row r="60" spans="1:7" x14ac:dyDescent="0.2">
      <c r="A60" s="651"/>
      <c r="B60" s="652"/>
      <c r="C60" s="652"/>
      <c r="D60" s="653"/>
      <c r="E60" s="235"/>
      <c r="F60" s="235"/>
    </row>
  </sheetData>
  <sheetProtection selectLockedCells="1"/>
  <mergeCells count="5">
    <mergeCell ref="B5:G5"/>
    <mergeCell ref="B9:G9"/>
    <mergeCell ref="A57:D60"/>
    <mergeCell ref="I3:K3"/>
    <mergeCell ref="A56:D56"/>
  </mergeCells>
  <dataValidations count="9">
    <dataValidation allowBlank="1" showInputMessage="1" showErrorMessage="1" promptTitle="OHJE" prompt="Kirjaa budetin toiminto-välilehdille hakemuslomakkeelle kirjaamasi toiminnot yksi kerrallaan." sqref="G10 JC10 SY10 ACU10 AMQ10 AWM10 BGI10 BQE10 CAA10 CJW10 CTS10 DDO10 DNK10 DXG10 EHC10 EQY10 FAU10 FKQ10 FUM10 GEI10 GOE10 GYA10 HHW10 HRS10 IBO10 ILK10 IVG10 JFC10 JOY10 JYU10 KIQ10 KSM10 LCI10 LME10 LWA10 MFW10 MPS10 MZO10 NJK10 NTG10 ODC10 OMY10 OWU10 PGQ10 PQM10 QAI10 QKE10 QUA10 RDW10 RNS10 RXO10 SHK10 SRG10 TBC10 TKY10 TUU10 UEQ10 UOM10 UYI10 VIE10 VSA10 WBW10 WLS10 WVO10 G65546 JC65546 SY65546 ACU65546 AMQ65546 AWM65546 BGI65546 BQE65546 CAA65546 CJW65546 CTS65546 DDO65546 DNK65546 DXG65546 EHC65546 EQY65546 FAU65546 FKQ65546 FUM65546 GEI65546 GOE65546 GYA65546 HHW65546 HRS65546 IBO65546 ILK65546 IVG65546 JFC65546 JOY65546 JYU65546 KIQ65546 KSM65546 LCI65546 LME65546 LWA65546 MFW65546 MPS65546 MZO65546 NJK65546 NTG65546 ODC65546 OMY65546 OWU65546 PGQ65546 PQM65546 QAI65546 QKE65546 QUA65546 RDW65546 RNS65546 RXO65546 SHK65546 SRG65546 TBC65546 TKY65546 TUU65546 UEQ65546 UOM65546 UYI65546 VIE65546 VSA65546 WBW65546 WLS65546 WVO65546 G131082 JC131082 SY131082 ACU131082 AMQ131082 AWM131082 BGI131082 BQE131082 CAA131082 CJW131082 CTS131082 DDO131082 DNK131082 DXG131082 EHC131082 EQY131082 FAU131082 FKQ131082 FUM131082 GEI131082 GOE131082 GYA131082 HHW131082 HRS131082 IBO131082 ILK131082 IVG131082 JFC131082 JOY131082 JYU131082 KIQ131082 KSM131082 LCI131082 LME131082 LWA131082 MFW131082 MPS131082 MZO131082 NJK131082 NTG131082 ODC131082 OMY131082 OWU131082 PGQ131082 PQM131082 QAI131082 QKE131082 QUA131082 RDW131082 RNS131082 RXO131082 SHK131082 SRG131082 TBC131082 TKY131082 TUU131082 UEQ131082 UOM131082 UYI131082 VIE131082 VSA131082 WBW131082 WLS131082 WVO131082 G196618 JC196618 SY196618 ACU196618 AMQ196618 AWM196618 BGI196618 BQE196618 CAA196618 CJW196618 CTS196618 DDO196618 DNK196618 DXG196618 EHC196618 EQY196618 FAU196618 FKQ196618 FUM196618 GEI196618 GOE196618 GYA196618 HHW196618 HRS196618 IBO196618 ILK196618 IVG196618 JFC196618 JOY196618 JYU196618 KIQ196618 KSM196618 LCI196618 LME196618 LWA196618 MFW196618 MPS196618 MZO196618 NJK196618 NTG196618 ODC196618 OMY196618 OWU196618 PGQ196618 PQM196618 QAI196618 QKE196618 QUA196618 RDW196618 RNS196618 RXO196618 SHK196618 SRG196618 TBC196618 TKY196618 TUU196618 UEQ196618 UOM196618 UYI196618 VIE196618 VSA196618 WBW196618 WLS196618 WVO196618 G262154 JC262154 SY262154 ACU262154 AMQ262154 AWM262154 BGI262154 BQE262154 CAA262154 CJW262154 CTS262154 DDO262154 DNK262154 DXG262154 EHC262154 EQY262154 FAU262154 FKQ262154 FUM262154 GEI262154 GOE262154 GYA262154 HHW262154 HRS262154 IBO262154 ILK262154 IVG262154 JFC262154 JOY262154 JYU262154 KIQ262154 KSM262154 LCI262154 LME262154 LWA262154 MFW262154 MPS262154 MZO262154 NJK262154 NTG262154 ODC262154 OMY262154 OWU262154 PGQ262154 PQM262154 QAI262154 QKE262154 QUA262154 RDW262154 RNS262154 RXO262154 SHK262154 SRG262154 TBC262154 TKY262154 TUU262154 UEQ262154 UOM262154 UYI262154 VIE262154 VSA262154 WBW262154 WLS262154 WVO262154 G327690 JC327690 SY327690 ACU327690 AMQ327690 AWM327690 BGI327690 BQE327690 CAA327690 CJW327690 CTS327690 DDO327690 DNK327690 DXG327690 EHC327690 EQY327690 FAU327690 FKQ327690 FUM327690 GEI327690 GOE327690 GYA327690 HHW327690 HRS327690 IBO327690 ILK327690 IVG327690 JFC327690 JOY327690 JYU327690 KIQ327690 KSM327690 LCI327690 LME327690 LWA327690 MFW327690 MPS327690 MZO327690 NJK327690 NTG327690 ODC327690 OMY327690 OWU327690 PGQ327690 PQM327690 QAI327690 QKE327690 QUA327690 RDW327690 RNS327690 RXO327690 SHK327690 SRG327690 TBC327690 TKY327690 TUU327690 UEQ327690 UOM327690 UYI327690 VIE327690 VSA327690 WBW327690 WLS327690 WVO327690 G393226 JC393226 SY393226 ACU393226 AMQ393226 AWM393226 BGI393226 BQE393226 CAA393226 CJW393226 CTS393226 DDO393226 DNK393226 DXG393226 EHC393226 EQY393226 FAU393226 FKQ393226 FUM393226 GEI393226 GOE393226 GYA393226 HHW393226 HRS393226 IBO393226 ILK393226 IVG393226 JFC393226 JOY393226 JYU393226 KIQ393226 KSM393226 LCI393226 LME393226 LWA393226 MFW393226 MPS393226 MZO393226 NJK393226 NTG393226 ODC393226 OMY393226 OWU393226 PGQ393226 PQM393226 QAI393226 QKE393226 QUA393226 RDW393226 RNS393226 RXO393226 SHK393226 SRG393226 TBC393226 TKY393226 TUU393226 UEQ393226 UOM393226 UYI393226 VIE393226 VSA393226 WBW393226 WLS393226 WVO393226 G458762 JC458762 SY458762 ACU458762 AMQ458762 AWM458762 BGI458762 BQE458762 CAA458762 CJW458762 CTS458762 DDO458762 DNK458762 DXG458762 EHC458762 EQY458762 FAU458762 FKQ458762 FUM458762 GEI458762 GOE458762 GYA458762 HHW458762 HRS458762 IBO458762 ILK458762 IVG458762 JFC458762 JOY458762 JYU458762 KIQ458762 KSM458762 LCI458762 LME458762 LWA458762 MFW458762 MPS458762 MZO458762 NJK458762 NTG458762 ODC458762 OMY458762 OWU458762 PGQ458762 PQM458762 QAI458762 QKE458762 QUA458762 RDW458762 RNS458762 RXO458762 SHK458762 SRG458762 TBC458762 TKY458762 TUU458762 UEQ458762 UOM458762 UYI458762 VIE458762 VSA458762 WBW458762 WLS458762 WVO458762 G524298 JC524298 SY524298 ACU524298 AMQ524298 AWM524298 BGI524298 BQE524298 CAA524298 CJW524298 CTS524298 DDO524298 DNK524298 DXG524298 EHC524298 EQY524298 FAU524298 FKQ524298 FUM524298 GEI524298 GOE524298 GYA524298 HHW524298 HRS524298 IBO524298 ILK524298 IVG524298 JFC524298 JOY524298 JYU524298 KIQ524298 KSM524298 LCI524298 LME524298 LWA524298 MFW524298 MPS524298 MZO524298 NJK524298 NTG524298 ODC524298 OMY524298 OWU524298 PGQ524298 PQM524298 QAI524298 QKE524298 QUA524298 RDW524298 RNS524298 RXO524298 SHK524298 SRG524298 TBC524298 TKY524298 TUU524298 UEQ524298 UOM524298 UYI524298 VIE524298 VSA524298 WBW524298 WLS524298 WVO524298 G589834 JC589834 SY589834 ACU589834 AMQ589834 AWM589834 BGI589834 BQE589834 CAA589834 CJW589834 CTS589834 DDO589834 DNK589834 DXG589834 EHC589834 EQY589834 FAU589834 FKQ589834 FUM589834 GEI589834 GOE589834 GYA589834 HHW589834 HRS589834 IBO589834 ILK589834 IVG589834 JFC589834 JOY589834 JYU589834 KIQ589834 KSM589834 LCI589834 LME589834 LWA589834 MFW589834 MPS589834 MZO589834 NJK589834 NTG589834 ODC589834 OMY589834 OWU589834 PGQ589834 PQM589834 QAI589834 QKE589834 QUA589834 RDW589834 RNS589834 RXO589834 SHK589834 SRG589834 TBC589834 TKY589834 TUU589834 UEQ589834 UOM589834 UYI589834 VIE589834 VSA589834 WBW589834 WLS589834 WVO589834 G655370 JC655370 SY655370 ACU655370 AMQ655370 AWM655370 BGI655370 BQE655370 CAA655370 CJW655370 CTS655370 DDO655370 DNK655370 DXG655370 EHC655370 EQY655370 FAU655370 FKQ655370 FUM655370 GEI655370 GOE655370 GYA655370 HHW655370 HRS655370 IBO655370 ILK655370 IVG655370 JFC655370 JOY655370 JYU655370 KIQ655370 KSM655370 LCI655370 LME655370 LWA655370 MFW655370 MPS655370 MZO655370 NJK655370 NTG655370 ODC655370 OMY655370 OWU655370 PGQ655370 PQM655370 QAI655370 QKE655370 QUA655370 RDW655370 RNS655370 RXO655370 SHK655370 SRG655370 TBC655370 TKY655370 TUU655370 UEQ655370 UOM655370 UYI655370 VIE655370 VSA655370 WBW655370 WLS655370 WVO655370 G720906 JC720906 SY720906 ACU720906 AMQ720906 AWM720906 BGI720906 BQE720906 CAA720906 CJW720906 CTS720906 DDO720906 DNK720906 DXG720906 EHC720906 EQY720906 FAU720906 FKQ720906 FUM720906 GEI720906 GOE720906 GYA720906 HHW720906 HRS720906 IBO720906 ILK720906 IVG720906 JFC720906 JOY720906 JYU720906 KIQ720906 KSM720906 LCI720906 LME720906 LWA720906 MFW720906 MPS720906 MZO720906 NJK720906 NTG720906 ODC720906 OMY720906 OWU720906 PGQ720906 PQM720906 QAI720906 QKE720906 QUA720906 RDW720906 RNS720906 RXO720906 SHK720906 SRG720906 TBC720906 TKY720906 TUU720906 UEQ720906 UOM720906 UYI720906 VIE720906 VSA720906 WBW720906 WLS720906 WVO720906 G786442 JC786442 SY786442 ACU786442 AMQ786442 AWM786442 BGI786442 BQE786442 CAA786442 CJW786442 CTS786442 DDO786442 DNK786442 DXG786442 EHC786442 EQY786442 FAU786442 FKQ786442 FUM786442 GEI786442 GOE786442 GYA786442 HHW786442 HRS786442 IBO786442 ILK786442 IVG786442 JFC786442 JOY786442 JYU786442 KIQ786442 KSM786442 LCI786442 LME786442 LWA786442 MFW786442 MPS786442 MZO786442 NJK786442 NTG786442 ODC786442 OMY786442 OWU786442 PGQ786442 PQM786442 QAI786442 QKE786442 QUA786442 RDW786442 RNS786442 RXO786442 SHK786442 SRG786442 TBC786442 TKY786442 TUU786442 UEQ786442 UOM786442 UYI786442 VIE786442 VSA786442 WBW786442 WLS786442 WVO786442 G851978 JC851978 SY851978 ACU851978 AMQ851978 AWM851978 BGI851978 BQE851978 CAA851978 CJW851978 CTS851978 DDO851978 DNK851978 DXG851978 EHC851978 EQY851978 FAU851978 FKQ851978 FUM851978 GEI851978 GOE851978 GYA851978 HHW851978 HRS851978 IBO851978 ILK851978 IVG851978 JFC851978 JOY851978 JYU851978 KIQ851978 KSM851978 LCI851978 LME851978 LWA851978 MFW851978 MPS851978 MZO851978 NJK851978 NTG851978 ODC851978 OMY851978 OWU851978 PGQ851978 PQM851978 QAI851978 QKE851978 QUA851978 RDW851978 RNS851978 RXO851978 SHK851978 SRG851978 TBC851978 TKY851978 TUU851978 UEQ851978 UOM851978 UYI851978 VIE851978 VSA851978 WBW851978 WLS851978 WVO851978 G917514 JC917514 SY917514 ACU917514 AMQ917514 AWM917514 BGI917514 BQE917514 CAA917514 CJW917514 CTS917514 DDO917514 DNK917514 DXG917514 EHC917514 EQY917514 FAU917514 FKQ917514 FUM917514 GEI917514 GOE917514 GYA917514 HHW917514 HRS917514 IBO917514 ILK917514 IVG917514 JFC917514 JOY917514 JYU917514 KIQ917514 KSM917514 LCI917514 LME917514 LWA917514 MFW917514 MPS917514 MZO917514 NJK917514 NTG917514 ODC917514 OMY917514 OWU917514 PGQ917514 PQM917514 QAI917514 QKE917514 QUA917514 RDW917514 RNS917514 RXO917514 SHK917514 SRG917514 TBC917514 TKY917514 TUU917514 UEQ917514 UOM917514 UYI917514 VIE917514 VSA917514 WBW917514 WLS917514 WVO917514 G983050 JC983050 SY983050 ACU983050 AMQ983050 AWM983050 BGI983050 BQE983050 CAA983050 CJW983050 CTS983050 DDO983050 DNK983050 DXG983050 EHC983050 EQY983050 FAU983050 FKQ983050 FUM983050 GEI983050 GOE983050 GYA983050 HHW983050 HRS983050 IBO983050 ILK983050 IVG983050 JFC983050 JOY983050 JYU983050 KIQ983050 KSM983050 LCI983050 LME983050 LWA983050 MFW983050 MPS983050 MZO983050 NJK983050 NTG983050 ODC983050 OMY983050 OWU983050 PGQ983050 PQM983050 QAI983050 QKE983050 QUA983050 RDW983050 RNS983050 RXO983050 SHK983050 SRG983050 TBC983050 TKY983050 TUU983050 UEQ983050 UOM983050 UYI983050 VIE983050 VSA983050 WBW983050 WLS983050 WVO983050"/>
    <dataValidation allowBlank="1" showInputMessage="1" showErrorMessage="1" promptTitle="OHJE" prompt="Kirjaa tähän budjetoidut kustannukset kustannuslajitasolla." sqref="D12 IZ12 SV12 ACR12 AMN12 AWJ12 BGF12 BQB12 BZX12 CJT12 CTP12 DDL12 DNH12 DXD12 EGZ12 EQV12 FAR12 FKN12 FUJ12 GEF12 GOB12 GXX12 HHT12 HRP12 IBL12 ILH12 IVD12 JEZ12 JOV12 JYR12 KIN12 KSJ12 LCF12 LMB12 LVX12 MFT12 MPP12 MZL12 NJH12 NTD12 OCZ12 OMV12 OWR12 PGN12 PQJ12 QAF12 QKB12 QTX12 RDT12 RNP12 RXL12 SHH12 SRD12 TAZ12 TKV12 TUR12 UEN12 UOJ12 UYF12 VIB12 VRX12 WBT12 WLP12 WVL12 D65548 IZ65548 SV65548 ACR65548 AMN65548 AWJ65548 BGF65548 BQB65548 BZX65548 CJT65548 CTP65548 DDL65548 DNH65548 DXD65548 EGZ65548 EQV65548 FAR65548 FKN65548 FUJ65548 GEF65548 GOB65548 GXX65548 HHT65548 HRP65548 IBL65548 ILH65548 IVD65548 JEZ65548 JOV65548 JYR65548 KIN65548 KSJ65548 LCF65548 LMB65548 LVX65548 MFT65548 MPP65548 MZL65548 NJH65548 NTD65548 OCZ65548 OMV65548 OWR65548 PGN65548 PQJ65548 QAF65548 QKB65548 QTX65548 RDT65548 RNP65548 RXL65548 SHH65548 SRD65548 TAZ65548 TKV65548 TUR65548 UEN65548 UOJ65548 UYF65548 VIB65548 VRX65548 WBT65548 WLP65548 WVL65548 D131084 IZ131084 SV131084 ACR131084 AMN131084 AWJ131084 BGF131084 BQB131084 BZX131084 CJT131084 CTP131084 DDL131084 DNH131084 DXD131084 EGZ131084 EQV131084 FAR131084 FKN131084 FUJ131084 GEF131084 GOB131084 GXX131084 HHT131084 HRP131084 IBL131084 ILH131084 IVD131084 JEZ131084 JOV131084 JYR131084 KIN131084 KSJ131084 LCF131084 LMB131084 LVX131084 MFT131084 MPP131084 MZL131084 NJH131084 NTD131084 OCZ131084 OMV131084 OWR131084 PGN131084 PQJ131084 QAF131084 QKB131084 QTX131084 RDT131084 RNP131084 RXL131084 SHH131084 SRD131084 TAZ131084 TKV131084 TUR131084 UEN131084 UOJ131084 UYF131084 VIB131084 VRX131084 WBT131084 WLP131084 WVL131084 D196620 IZ196620 SV196620 ACR196620 AMN196620 AWJ196620 BGF196620 BQB196620 BZX196620 CJT196620 CTP196620 DDL196620 DNH196620 DXD196620 EGZ196620 EQV196620 FAR196620 FKN196620 FUJ196620 GEF196620 GOB196620 GXX196620 HHT196620 HRP196620 IBL196620 ILH196620 IVD196620 JEZ196620 JOV196620 JYR196620 KIN196620 KSJ196620 LCF196620 LMB196620 LVX196620 MFT196620 MPP196620 MZL196620 NJH196620 NTD196620 OCZ196620 OMV196620 OWR196620 PGN196620 PQJ196620 QAF196620 QKB196620 QTX196620 RDT196620 RNP196620 RXL196620 SHH196620 SRD196620 TAZ196620 TKV196620 TUR196620 UEN196620 UOJ196620 UYF196620 VIB196620 VRX196620 WBT196620 WLP196620 WVL196620 D262156 IZ262156 SV262156 ACR262156 AMN262156 AWJ262156 BGF262156 BQB262156 BZX262156 CJT262156 CTP262156 DDL262156 DNH262156 DXD262156 EGZ262156 EQV262156 FAR262156 FKN262156 FUJ262156 GEF262156 GOB262156 GXX262156 HHT262156 HRP262156 IBL262156 ILH262156 IVD262156 JEZ262156 JOV262156 JYR262156 KIN262156 KSJ262156 LCF262156 LMB262156 LVX262156 MFT262156 MPP262156 MZL262156 NJH262156 NTD262156 OCZ262156 OMV262156 OWR262156 PGN262156 PQJ262156 QAF262156 QKB262156 QTX262156 RDT262156 RNP262156 RXL262156 SHH262156 SRD262156 TAZ262156 TKV262156 TUR262156 UEN262156 UOJ262156 UYF262156 VIB262156 VRX262156 WBT262156 WLP262156 WVL262156 D327692 IZ327692 SV327692 ACR327692 AMN327692 AWJ327692 BGF327692 BQB327692 BZX327692 CJT327692 CTP327692 DDL327692 DNH327692 DXD327692 EGZ327692 EQV327692 FAR327692 FKN327692 FUJ327692 GEF327692 GOB327692 GXX327692 HHT327692 HRP327692 IBL327692 ILH327692 IVD327692 JEZ327692 JOV327692 JYR327692 KIN327692 KSJ327692 LCF327692 LMB327692 LVX327692 MFT327692 MPP327692 MZL327692 NJH327692 NTD327692 OCZ327692 OMV327692 OWR327692 PGN327692 PQJ327692 QAF327692 QKB327692 QTX327692 RDT327692 RNP327692 RXL327692 SHH327692 SRD327692 TAZ327692 TKV327692 TUR327692 UEN327692 UOJ327692 UYF327692 VIB327692 VRX327692 WBT327692 WLP327692 WVL327692 D393228 IZ393228 SV393228 ACR393228 AMN393228 AWJ393228 BGF393228 BQB393228 BZX393228 CJT393228 CTP393228 DDL393228 DNH393228 DXD393228 EGZ393228 EQV393228 FAR393228 FKN393228 FUJ393228 GEF393228 GOB393228 GXX393228 HHT393228 HRP393228 IBL393228 ILH393228 IVD393228 JEZ393228 JOV393228 JYR393228 KIN393228 KSJ393228 LCF393228 LMB393228 LVX393228 MFT393228 MPP393228 MZL393228 NJH393228 NTD393228 OCZ393228 OMV393228 OWR393228 PGN393228 PQJ393228 QAF393228 QKB393228 QTX393228 RDT393228 RNP393228 RXL393228 SHH393228 SRD393228 TAZ393228 TKV393228 TUR393228 UEN393228 UOJ393228 UYF393228 VIB393228 VRX393228 WBT393228 WLP393228 WVL393228 D458764 IZ458764 SV458764 ACR458764 AMN458764 AWJ458764 BGF458764 BQB458764 BZX458764 CJT458764 CTP458764 DDL458764 DNH458764 DXD458764 EGZ458764 EQV458764 FAR458764 FKN458764 FUJ458764 GEF458764 GOB458764 GXX458764 HHT458764 HRP458764 IBL458764 ILH458764 IVD458764 JEZ458764 JOV458764 JYR458764 KIN458764 KSJ458764 LCF458764 LMB458764 LVX458764 MFT458764 MPP458764 MZL458764 NJH458764 NTD458764 OCZ458764 OMV458764 OWR458764 PGN458764 PQJ458764 QAF458764 QKB458764 QTX458764 RDT458764 RNP458764 RXL458764 SHH458764 SRD458764 TAZ458764 TKV458764 TUR458764 UEN458764 UOJ458764 UYF458764 VIB458764 VRX458764 WBT458764 WLP458764 WVL458764 D524300 IZ524300 SV524300 ACR524300 AMN524300 AWJ524300 BGF524300 BQB524300 BZX524300 CJT524300 CTP524300 DDL524300 DNH524300 DXD524300 EGZ524300 EQV524300 FAR524300 FKN524300 FUJ524300 GEF524300 GOB524300 GXX524300 HHT524300 HRP524300 IBL524300 ILH524300 IVD524300 JEZ524300 JOV524300 JYR524300 KIN524300 KSJ524300 LCF524300 LMB524300 LVX524300 MFT524300 MPP524300 MZL524300 NJH524300 NTD524300 OCZ524300 OMV524300 OWR524300 PGN524300 PQJ524300 QAF524300 QKB524300 QTX524300 RDT524300 RNP524300 RXL524300 SHH524300 SRD524300 TAZ524300 TKV524300 TUR524300 UEN524300 UOJ524300 UYF524300 VIB524300 VRX524300 WBT524300 WLP524300 WVL524300 D589836 IZ589836 SV589836 ACR589836 AMN589836 AWJ589836 BGF589836 BQB589836 BZX589836 CJT589836 CTP589836 DDL589836 DNH589836 DXD589836 EGZ589836 EQV589836 FAR589836 FKN589836 FUJ589836 GEF589836 GOB589836 GXX589836 HHT589836 HRP589836 IBL589836 ILH589836 IVD589836 JEZ589836 JOV589836 JYR589836 KIN589836 KSJ589836 LCF589836 LMB589836 LVX589836 MFT589836 MPP589836 MZL589836 NJH589836 NTD589836 OCZ589836 OMV589836 OWR589836 PGN589836 PQJ589836 QAF589836 QKB589836 QTX589836 RDT589836 RNP589836 RXL589836 SHH589836 SRD589836 TAZ589836 TKV589836 TUR589836 UEN589836 UOJ589836 UYF589836 VIB589836 VRX589836 WBT589836 WLP589836 WVL589836 D655372 IZ655372 SV655372 ACR655372 AMN655372 AWJ655372 BGF655372 BQB655372 BZX655372 CJT655372 CTP655372 DDL655372 DNH655372 DXD655372 EGZ655372 EQV655372 FAR655372 FKN655372 FUJ655372 GEF655372 GOB655372 GXX655372 HHT655372 HRP655372 IBL655372 ILH655372 IVD655372 JEZ655372 JOV655372 JYR655372 KIN655372 KSJ655372 LCF655372 LMB655372 LVX655372 MFT655372 MPP655372 MZL655372 NJH655372 NTD655372 OCZ655372 OMV655372 OWR655372 PGN655372 PQJ655372 QAF655372 QKB655372 QTX655372 RDT655372 RNP655372 RXL655372 SHH655372 SRD655372 TAZ655372 TKV655372 TUR655372 UEN655372 UOJ655372 UYF655372 VIB655372 VRX655372 WBT655372 WLP655372 WVL655372 D720908 IZ720908 SV720908 ACR720908 AMN720908 AWJ720908 BGF720908 BQB720908 BZX720908 CJT720908 CTP720908 DDL720908 DNH720908 DXD720908 EGZ720908 EQV720908 FAR720908 FKN720908 FUJ720908 GEF720908 GOB720908 GXX720908 HHT720908 HRP720908 IBL720908 ILH720908 IVD720908 JEZ720908 JOV720908 JYR720908 KIN720908 KSJ720908 LCF720908 LMB720908 LVX720908 MFT720908 MPP720908 MZL720908 NJH720908 NTD720908 OCZ720908 OMV720908 OWR720908 PGN720908 PQJ720908 QAF720908 QKB720908 QTX720908 RDT720908 RNP720908 RXL720908 SHH720908 SRD720908 TAZ720908 TKV720908 TUR720908 UEN720908 UOJ720908 UYF720908 VIB720908 VRX720908 WBT720908 WLP720908 WVL720908 D786444 IZ786444 SV786444 ACR786444 AMN786444 AWJ786444 BGF786444 BQB786444 BZX786444 CJT786444 CTP786444 DDL786444 DNH786444 DXD786444 EGZ786444 EQV786444 FAR786444 FKN786444 FUJ786444 GEF786444 GOB786444 GXX786444 HHT786444 HRP786444 IBL786444 ILH786444 IVD786444 JEZ786444 JOV786444 JYR786444 KIN786444 KSJ786444 LCF786444 LMB786444 LVX786444 MFT786444 MPP786444 MZL786444 NJH786444 NTD786444 OCZ786444 OMV786444 OWR786444 PGN786444 PQJ786444 QAF786444 QKB786444 QTX786444 RDT786444 RNP786444 RXL786444 SHH786444 SRD786444 TAZ786444 TKV786444 TUR786444 UEN786444 UOJ786444 UYF786444 VIB786444 VRX786444 WBT786444 WLP786444 WVL786444 D851980 IZ851980 SV851980 ACR851980 AMN851980 AWJ851980 BGF851980 BQB851980 BZX851980 CJT851980 CTP851980 DDL851980 DNH851980 DXD851980 EGZ851980 EQV851980 FAR851980 FKN851980 FUJ851980 GEF851980 GOB851980 GXX851980 HHT851980 HRP851980 IBL851980 ILH851980 IVD851980 JEZ851980 JOV851980 JYR851980 KIN851980 KSJ851980 LCF851980 LMB851980 LVX851980 MFT851980 MPP851980 MZL851980 NJH851980 NTD851980 OCZ851980 OMV851980 OWR851980 PGN851980 PQJ851980 QAF851980 QKB851980 QTX851980 RDT851980 RNP851980 RXL851980 SHH851980 SRD851980 TAZ851980 TKV851980 TUR851980 UEN851980 UOJ851980 UYF851980 VIB851980 VRX851980 WBT851980 WLP851980 WVL851980 D917516 IZ917516 SV917516 ACR917516 AMN917516 AWJ917516 BGF917516 BQB917516 BZX917516 CJT917516 CTP917516 DDL917516 DNH917516 DXD917516 EGZ917516 EQV917516 FAR917516 FKN917516 FUJ917516 GEF917516 GOB917516 GXX917516 HHT917516 HRP917516 IBL917516 ILH917516 IVD917516 JEZ917516 JOV917516 JYR917516 KIN917516 KSJ917516 LCF917516 LMB917516 LVX917516 MFT917516 MPP917516 MZL917516 NJH917516 NTD917516 OCZ917516 OMV917516 OWR917516 PGN917516 PQJ917516 QAF917516 QKB917516 QTX917516 RDT917516 RNP917516 RXL917516 SHH917516 SRD917516 TAZ917516 TKV917516 TUR917516 UEN917516 UOJ917516 UYF917516 VIB917516 VRX917516 WBT917516 WLP917516 WVL917516 D983052 IZ983052 SV983052 ACR983052 AMN983052 AWJ983052 BGF983052 BQB983052 BZX983052 CJT983052 CTP983052 DDL983052 DNH983052 DXD983052 EGZ983052 EQV983052 FAR983052 FKN983052 FUJ983052 GEF983052 GOB983052 GXX983052 HHT983052 HRP983052 IBL983052 ILH983052 IVD983052 JEZ983052 JOV983052 JYR983052 KIN983052 KSJ983052 LCF983052 LMB983052 LVX983052 MFT983052 MPP983052 MZL983052 NJH983052 NTD983052 OCZ983052 OMV983052 OWR983052 PGN983052 PQJ983052 QAF983052 QKB983052 QTX983052 RDT983052 RNP983052 RXL983052 SHH983052 SRD983052 TAZ983052 TKV983052 TUR983052 UEN983052 UOJ983052 UYF983052 VIB983052 VRX983052 WBT983052 WLP983052 WVL983052"/>
    <dataValidation allowBlank="1" showInputMessage="1" showErrorMessage="1" promptTitle="OHJE" prompt="Voit halutessasi antaa lisätietoja hanketoimintojen kustannuksiin liittyen." sqref="A57:F60 IW57:JB60 SS57:SX60 ACO57:ACT60 AMK57:AMP60 AWG57:AWL60 BGC57:BGH60 BPY57:BQD60 BZU57:BZZ60 CJQ57:CJV60 CTM57:CTR60 DDI57:DDN60 DNE57:DNJ60 DXA57:DXF60 EGW57:EHB60 EQS57:EQX60 FAO57:FAT60 FKK57:FKP60 FUG57:FUL60 GEC57:GEH60 GNY57:GOD60 GXU57:GXZ60 HHQ57:HHV60 HRM57:HRR60 IBI57:IBN60 ILE57:ILJ60 IVA57:IVF60 JEW57:JFB60 JOS57:JOX60 JYO57:JYT60 KIK57:KIP60 KSG57:KSL60 LCC57:LCH60 LLY57:LMD60 LVU57:LVZ60 MFQ57:MFV60 MPM57:MPR60 MZI57:MZN60 NJE57:NJJ60 NTA57:NTF60 OCW57:ODB60 OMS57:OMX60 OWO57:OWT60 PGK57:PGP60 PQG57:PQL60 QAC57:QAH60 QJY57:QKD60 QTU57:QTZ60 RDQ57:RDV60 RNM57:RNR60 RXI57:RXN60 SHE57:SHJ60 SRA57:SRF60 TAW57:TBB60 TKS57:TKX60 TUO57:TUT60 UEK57:UEP60 UOG57:UOL60 UYC57:UYH60 VHY57:VID60 VRU57:VRZ60 WBQ57:WBV60 WLM57:WLR60 WVI57:WVN60 A65593:F65596 IW65593:JB65596 SS65593:SX65596 ACO65593:ACT65596 AMK65593:AMP65596 AWG65593:AWL65596 BGC65593:BGH65596 BPY65593:BQD65596 BZU65593:BZZ65596 CJQ65593:CJV65596 CTM65593:CTR65596 DDI65593:DDN65596 DNE65593:DNJ65596 DXA65593:DXF65596 EGW65593:EHB65596 EQS65593:EQX65596 FAO65593:FAT65596 FKK65593:FKP65596 FUG65593:FUL65596 GEC65593:GEH65596 GNY65593:GOD65596 GXU65593:GXZ65596 HHQ65593:HHV65596 HRM65593:HRR65596 IBI65593:IBN65596 ILE65593:ILJ65596 IVA65593:IVF65596 JEW65593:JFB65596 JOS65593:JOX65596 JYO65593:JYT65596 KIK65593:KIP65596 KSG65593:KSL65596 LCC65593:LCH65596 LLY65593:LMD65596 LVU65593:LVZ65596 MFQ65593:MFV65596 MPM65593:MPR65596 MZI65593:MZN65596 NJE65593:NJJ65596 NTA65593:NTF65596 OCW65593:ODB65596 OMS65593:OMX65596 OWO65593:OWT65596 PGK65593:PGP65596 PQG65593:PQL65596 QAC65593:QAH65596 QJY65593:QKD65596 QTU65593:QTZ65596 RDQ65593:RDV65596 RNM65593:RNR65596 RXI65593:RXN65596 SHE65593:SHJ65596 SRA65593:SRF65596 TAW65593:TBB65596 TKS65593:TKX65596 TUO65593:TUT65596 UEK65593:UEP65596 UOG65593:UOL65596 UYC65593:UYH65596 VHY65593:VID65596 VRU65593:VRZ65596 WBQ65593:WBV65596 WLM65593:WLR65596 WVI65593:WVN65596 A131129:F131132 IW131129:JB131132 SS131129:SX131132 ACO131129:ACT131132 AMK131129:AMP131132 AWG131129:AWL131132 BGC131129:BGH131132 BPY131129:BQD131132 BZU131129:BZZ131132 CJQ131129:CJV131132 CTM131129:CTR131132 DDI131129:DDN131132 DNE131129:DNJ131132 DXA131129:DXF131132 EGW131129:EHB131132 EQS131129:EQX131132 FAO131129:FAT131132 FKK131129:FKP131132 FUG131129:FUL131132 GEC131129:GEH131132 GNY131129:GOD131132 GXU131129:GXZ131132 HHQ131129:HHV131132 HRM131129:HRR131132 IBI131129:IBN131132 ILE131129:ILJ131132 IVA131129:IVF131132 JEW131129:JFB131132 JOS131129:JOX131132 JYO131129:JYT131132 KIK131129:KIP131132 KSG131129:KSL131132 LCC131129:LCH131132 LLY131129:LMD131132 LVU131129:LVZ131132 MFQ131129:MFV131132 MPM131129:MPR131132 MZI131129:MZN131132 NJE131129:NJJ131132 NTA131129:NTF131132 OCW131129:ODB131132 OMS131129:OMX131132 OWO131129:OWT131132 PGK131129:PGP131132 PQG131129:PQL131132 QAC131129:QAH131132 QJY131129:QKD131132 QTU131129:QTZ131132 RDQ131129:RDV131132 RNM131129:RNR131132 RXI131129:RXN131132 SHE131129:SHJ131132 SRA131129:SRF131132 TAW131129:TBB131132 TKS131129:TKX131132 TUO131129:TUT131132 UEK131129:UEP131132 UOG131129:UOL131132 UYC131129:UYH131132 VHY131129:VID131132 VRU131129:VRZ131132 WBQ131129:WBV131132 WLM131129:WLR131132 WVI131129:WVN131132 A196665:F196668 IW196665:JB196668 SS196665:SX196668 ACO196665:ACT196668 AMK196665:AMP196668 AWG196665:AWL196668 BGC196665:BGH196668 BPY196665:BQD196668 BZU196665:BZZ196668 CJQ196665:CJV196668 CTM196665:CTR196668 DDI196665:DDN196668 DNE196665:DNJ196668 DXA196665:DXF196668 EGW196665:EHB196668 EQS196665:EQX196668 FAO196665:FAT196668 FKK196665:FKP196668 FUG196665:FUL196668 GEC196665:GEH196668 GNY196665:GOD196668 GXU196665:GXZ196668 HHQ196665:HHV196668 HRM196665:HRR196668 IBI196665:IBN196668 ILE196665:ILJ196668 IVA196665:IVF196668 JEW196665:JFB196668 JOS196665:JOX196668 JYO196665:JYT196668 KIK196665:KIP196668 KSG196665:KSL196668 LCC196665:LCH196668 LLY196665:LMD196668 LVU196665:LVZ196668 MFQ196665:MFV196668 MPM196665:MPR196668 MZI196665:MZN196668 NJE196665:NJJ196668 NTA196665:NTF196668 OCW196665:ODB196668 OMS196665:OMX196668 OWO196665:OWT196668 PGK196665:PGP196668 PQG196665:PQL196668 QAC196665:QAH196668 QJY196665:QKD196668 QTU196665:QTZ196668 RDQ196665:RDV196668 RNM196665:RNR196668 RXI196665:RXN196668 SHE196665:SHJ196668 SRA196665:SRF196668 TAW196665:TBB196668 TKS196665:TKX196668 TUO196665:TUT196668 UEK196665:UEP196668 UOG196665:UOL196668 UYC196665:UYH196668 VHY196665:VID196668 VRU196665:VRZ196668 WBQ196665:WBV196668 WLM196665:WLR196668 WVI196665:WVN196668 A262201:F262204 IW262201:JB262204 SS262201:SX262204 ACO262201:ACT262204 AMK262201:AMP262204 AWG262201:AWL262204 BGC262201:BGH262204 BPY262201:BQD262204 BZU262201:BZZ262204 CJQ262201:CJV262204 CTM262201:CTR262204 DDI262201:DDN262204 DNE262201:DNJ262204 DXA262201:DXF262204 EGW262201:EHB262204 EQS262201:EQX262204 FAO262201:FAT262204 FKK262201:FKP262204 FUG262201:FUL262204 GEC262201:GEH262204 GNY262201:GOD262204 GXU262201:GXZ262204 HHQ262201:HHV262204 HRM262201:HRR262204 IBI262201:IBN262204 ILE262201:ILJ262204 IVA262201:IVF262204 JEW262201:JFB262204 JOS262201:JOX262204 JYO262201:JYT262204 KIK262201:KIP262204 KSG262201:KSL262204 LCC262201:LCH262204 LLY262201:LMD262204 LVU262201:LVZ262204 MFQ262201:MFV262204 MPM262201:MPR262204 MZI262201:MZN262204 NJE262201:NJJ262204 NTA262201:NTF262204 OCW262201:ODB262204 OMS262201:OMX262204 OWO262201:OWT262204 PGK262201:PGP262204 PQG262201:PQL262204 QAC262201:QAH262204 QJY262201:QKD262204 QTU262201:QTZ262204 RDQ262201:RDV262204 RNM262201:RNR262204 RXI262201:RXN262204 SHE262201:SHJ262204 SRA262201:SRF262204 TAW262201:TBB262204 TKS262201:TKX262204 TUO262201:TUT262204 UEK262201:UEP262204 UOG262201:UOL262204 UYC262201:UYH262204 VHY262201:VID262204 VRU262201:VRZ262204 WBQ262201:WBV262204 WLM262201:WLR262204 WVI262201:WVN262204 A327737:F327740 IW327737:JB327740 SS327737:SX327740 ACO327737:ACT327740 AMK327737:AMP327740 AWG327737:AWL327740 BGC327737:BGH327740 BPY327737:BQD327740 BZU327737:BZZ327740 CJQ327737:CJV327740 CTM327737:CTR327740 DDI327737:DDN327740 DNE327737:DNJ327740 DXA327737:DXF327740 EGW327737:EHB327740 EQS327737:EQX327740 FAO327737:FAT327740 FKK327737:FKP327740 FUG327737:FUL327740 GEC327737:GEH327740 GNY327737:GOD327740 GXU327737:GXZ327740 HHQ327737:HHV327740 HRM327737:HRR327740 IBI327737:IBN327740 ILE327737:ILJ327740 IVA327737:IVF327740 JEW327737:JFB327740 JOS327737:JOX327740 JYO327737:JYT327740 KIK327737:KIP327740 KSG327737:KSL327740 LCC327737:LCH327740 LLY327737:LMD327740 LVU327737:LVZ327740 MFQ327737:MFV327740 MPM327737:MPR327740 MZI327737:MZN327740 NJE327737:NJJ327740 NTA327737:NTF327740 OCW327737:ODB327740 OMS327737:OMX327740 OWO327737:OWT327740 PGK327737:PGP327740 PQG327737:PQL327740 QAC327737:QAH327740 QJY327737:QKD327740 QTU327737:QTZ327740 RDQ327737:RDV327740 RNM327737:RNR327740 RXI327737:RXN327740 SHE327737:SHJ327740 SRA327737:SRF327740 TAW327737:TBB327740 TKS327737:TKX327740 TUO327737:TUT327740 UEK327737:UEP327740 UOG327737:UOL327740 UYC327737:UYH327740 VHY327737:VID327740 VRU327737:VRZ327740 WBQ327737:WBV327740 WLM327737:WLR327740 WVI327737:WVN327740 A393273:F393276 IW393273:JB393276 SS393273:SX393276 ACO393273:ACT393276 AMK393273:AMP393276 AWG393273:AWL393276 BGC393273:BGH393276 BPY393273:BQD393276 BZU393273:BZZ393276 CJQ393273:CJV393276 CTM393273:CTR393276 DDI393273:DDN393276 DNE393273:DNJ393276 DXA393273:DXF393276 EGW393273:EHB393276 EQS393273:EQX393276 FAO393273:FAT393276 FKK393273:FKP393276 FUG393273:FUL393276 GEC393273:GEH393276 GNY393273:GOD393276 GXU393273:GXZ393276 HHQ393273:HHV393276 HRM393273:HRR393276 IBI393273:IBN393276 ILE393273:ILJ393276 IVA393273:IVF393276 JEW393273:JFB393276 JOS393273:JOX393276 JYO393273:JYT393276 KIK393273:KIP393276 KSG393273:KSL393276 LCC393273:LCH393276 LLY393273:LMD393276 LVU393273:LVZ393276 MFQ393273:MFV393276 MPM393273:MPR393276 MZI393273:MZN393276 NJE393273:NJJ393276 NTA393273:NTF393276 OCW393273:ODB393276 OMS393273:OMX393276 OWO393273:OWT393276 PGK393273:PGP393276 PQG393273:PQL393276 QAC393273:QAH393276 QJY393273:QKD393276 QTU393273:QTZ393276 RDQ393273:RDV393276 RNM393273:RNR393276 RXI393273:RXN393276 SHE393273:SHJ393276 SRA393273:SRF393276 TAW393273:TBB393276 TKS393273:TKX393276 TUO393273:TUT393276 UEK393273:UEP393276 UOG393273:UOL393276 UYC393273:UYH393276 VHY393273:VID393276 VRU393273:VRZ393276 WBQ393273:WBV393276 WLM393273:WLR393276 WVI393273:WVN393276 A458809:F458812 IW458809:JB458812 SS458809:SX458812 ACO458809:ACT458812 AMK458809:AMP458812 AWG458809:AWL458812 BGC458809:BGH458812 BPY458809:BQD458812 BZU458809:BZZ458812 CJQ458809:CJV458812 CTM458809:CTR458812 DDI458809:DDN458812 DNE458809:DNJ458812 DXA458809:DXF458812 EGW458809:EHB458812 EQS458809:EQX458812 FAO458809:FAT458812 FKK458809:FKP458812 FUG458809:FUL458812 GEC458809:GEH458812 GNY458809:GOD458812 GXU458809:GXZ458812 HHQ458809:HHV458812 HRM458809:HRR458812 IBI458809:IBN458812 ILE458809:ILJ458812 IVA458809:IVF458812 JEW458809:JFB458812 JOS458809:JOX458812 JYO458809:JYT458812 KIK458809:KIP458812 KSG458809:KSL458812 LCC458809:LCH458812 LLY458809:LMD458812 LVU458809:LVZ458812 MFQ458809:MFV458812 MPM458809:MPR458812 MZI458809:MZN458812 NJE458809:NJJ458812 NTA458809:NTF458812 OCW458809:ODB458812 OMS458809:OMX458812 OWO458809:OWT458812 PGK458809:PGP458812 PQG458809:PQL458812 QAC458809:QAH458812 QJY458809:QKD458812 QTU458809:QTZ458812 RDQ458809:RDV458812 RNM458809:RNR458812 RXI458809:RXN458812 SHE458809:SHJ458812 SRA458809:SRF458812 TAW458809:TBB458812 TKS458809:TKX458812 TUO458809:TUT458812 UEK458809:UEP458812 UOG458809:UOL458812 UYC458809:UYH458812 VHY458809:VID458812 VRU458809:VRZ458812 WBQ458809:WBV458812 WLM458809:WLR458812 WVI458809:WVN458812 A524345:F524348 IW524345:JB524348 SS524345:SX524348 ACO524345:ACT524348 AMK524345:AMP524348 AWG524345:AWL524348 BGC524345:BGH524348 BPY524345:BQD524348 BZU524345:BZZ524348 CJQ524345:CJV524348 CTM524345:CTR524348 DDI524345:DDN524348 DNE524345:DNJ524348 DXA524345:DXF524348 EGW524345:EHB524348 EQS524345:EQX524348 FAO524345:FAT524348 FKK524345:FKP524348 FUG524345:FUL524348 GEC524345:GEH524348 GNY524345:GOD524348 GXU524345:GXZ524348 HHQ524345:HHV524348 HRM524345:HRR524348 IBI524345:IBN524348 ILE524345:ILJ524348 IVA524345:IVF524348 JEW524345:JFB524348 JOS524345:JOX524348 JYO524345:JYT524348 KIK524345:KIP524348 KSG524345:KSL524348 LCC524345:LCH524348 LLY524345:LMD524348 LVU524345:LVZ524348 MFQ524345:MFV524348 MPM524345:MPR524348 MZI524345:MZN524348 NJE524345:NJJ524348 NTA524345:NTF524348 OCW524345:ODB524348 OMS524345:OMX524348 OWO524345:OWT524348 PGK524345:PGP524348 PQG524345:PQL524348 QAC524345:QAH524348 QJY524345:QKD524348 QTU524345:QTZ524348 RDQ524345:RDV524348 RNM524345:RNR524348 RXI524345:RXN524348 SHE524345:SHJ524348 SRA524345:SRF524348 TAW524345:TBB524348 TKS524345:TKX524348 TUO524345:TUT524348 UEK524345:UEP524348 UOG524345:UOL524348 UYC524345:UYH524348 VHY524345:VID524348 VRU524345:VRZ524348 WBQ524345:WBV524348 WLM524345:WLR524348 WVI524345:WVN524348 A589881:F589884 IW589881:JB589884 SS589881:SX589884 ACO589881:ACT589884 AMK589881:AMP589884 AWG589881:AWL589884 BGC589881:BGH589884 BPY589881:BQD589884 BZU589881:BZZ589884 CJQ589881:CJV589884 CTM589881:CTR589884 DDI589881:DDN589884 DNE589881:DNJ589884 DXA589881:DXF589884 EGW589881:EHB589884 EQS589881:EQX589884 FAO589881:FAT589884 FKK589881:FKP589884 FUG589881:FUL589884 GEC589881:GEH589884 GNY589881:GOD589884 GXU589881:GXZ589884 HHQ589881:HHV589884 HRM589881:HRR589884 IBI589881:IBN589884 ILE589881:ILJ589884 IVA589881:IVF589884 JEW589881:JFB589884 JOS589881:JOX589884 JYO589881:JYT589884 KIK589881:KIP589884 KSG589881:KSL589884 LCC589881:LCH589884 LLY589881:LMD589884 LVU589881:LVZ589884 MFQ589881:MFV589884 MPM589881:MPR589884 MZI589881:MZN589884 NJE589881:NJJ589884 NTA589881:NTF589884 OCW589881:ODB589884 OMS589881:OMX589884 OWO589881:OWT589884 PGK589881:PGP589884 PQG589881:PQL589884 QAC589881:QAH589884 QJY589881:QKD589884 QTU589881:QTZ589884 RDQ589881:RDV589884 RNM589881:RNR589884 RXI589881:RXN589884 SHE589881:SHJ589884 SRA589881:SRF589884 TAW589881:TBB589884 TKS589881:TKX589884 TUO589881:TUT589884 UEK589881:UEP589884 UOG589881:UOL589884 UYC589881:UYH589884 VHY589881:VID589884 VRU589881:VRZ589884 WBQ589881:WBV589884 WLM589881:WLR589884 WVI589881:WVN589884 A655417:F655420 IW655417:JB655420 SS655417:SX655420 ACO655417:ACT655420 AMK655417:AMP655420 AWG655417:AWL655420 BGC655417:BGH655420 BPY655417:BQD655420 BZU655417:BZZ655420 CJQ655417:CJV655420 CTM655417:CTR655420 DDI655417:DDN655420 DNE655417:DNJ655420 DXA655417:DXF655420 EGW655417:EHB655420 EQS655417:EQX655420 FAO655417:FAT655420 FKK655417:FKP655420 FUG655417:FUL655420 GEC655417:GEH655420 GNY655417:GOD655420 GXU655417:GXZ655420 HHQ655417:HHV655420 HRM655417:HRR655420 IBI655417:IBN655420 ILE655417:ILJ655420 IVA655417:IVF655420 JEW655417:JFB655420 JOS655417:JOX655420 JYO655417:JYT655420 KIK655417:KIP655420 KSG655417:KSL655420 LCC655417:LCH655420 LLY655417:LMD655420 LVU655417:LVZ655420 MFQ655417:MFV655420 MPM655417:MPR655420 MZI655417:MZN655420 NJE655417:NJJ655420 NTA655417:NTF655420 OCW655417:ODB655420 OMS655417:OMX655420 OWO655417:OWT655420 PGK655417:PGP655420 PQG655417:PQL655420 QAC655417:QAH655420 QJY655417:QKD655420 QTU655417:QTZ655420 RDQ655417:RDV655420 RNM655417:RNR655420 RXI655417:RXN655420 SHE655417:SHJ655420 SRA655417:SRF655420 TAW655417:TBB655420 TKS655417:TKX655420 TUO655417:TUT655420 UEK655417:UEP655420 UOG655417:UOL655420 UYC655417:UYH655420 VHY655417:VID655420 VRU655417:VRZ655420 WBQ655417:WBV655420 WLM655417:WLR655420 WVI655417:WVN655420 A720953:F720956 IW720953:JB720956 SS720953:SX720956 ACO720953:ACT720956 AMK720953:AMP720956 AWG720953:AWL720956 BGC720953:BGH720956 BPY720953:BQD720956 BZU720953:BZZ720956 CJQ720953:CJV720956 CTM720953:CTR720956 DDI720953:DDN720956 DNE720953:DNJ720956 DXA720953:DXF720956 EGW720953:EHB720956 EQS720953:EQX720956 FAO720953:FAT720956 FKK720953:FKP720956 FUG720953:FUL720956 GEC720953:GEH720956 GNY720953:GOD720956 GXU720953:GXZ720956 HHQ720953:HHV720956 HRM720953:HRR720956 IBI720953:IBN720956 ILE720953:ILJ720956 IVA720953:IVF720956 JEW720953:JFB720956 JOS720953:JOX720956 JYO720953:JYT720956 KIK720953:KIP720956 KSG720953:KSL720956 LCC720953:LCH720956 LLY720953:LMD720956 LVU720953:LVZ720956 MFQ720953:MFV720956 MPM720953:MPR720956 MZI720953:MZN720956 NJE720953:NJJ720956 NTA720953:NTF720956 OCW720953:ODB720956 OMS720953:OMX720956 OWO720953:OWT720956 PGK720953:PGP720956 PQG720953:PQL720956 QAC720953:QAH720956 QJY720953:QKD720956 QTU720953:QTZ720956 RDQ720953:RDV720956 RNM720953:RNR720956 RXI720953:RXN720956 SHE720953:SHJ720956 SRA720953:SRF720956 TAW720953:TBB720956 TKS720953:TKX720956 TUO720953:TUT720956 UEK720953:UEP720956 UOG720953:UOL720956 UYC720953:UYH720956 VHY720953:VID720956 VRU720953:VRZ720956 WBQ720953:WBV720956 WLM720953:WLR720956 WVI720953:WVN720956 A786489:F786492 IW786489:JB786492 SS786489:SX786492 ACO786489:ACT786492 AMK786489:AMP786492 AWG786489:AWL786492 BGC786489:BGH786492 BPY786489:BQD786492 BZU786489:BZZ786492 CJQ786489:CJV786492 CTM786489:CTR786492 DDI786489:DDN786492 DNE786489:DNJ786492 DXA786489:DXF786492 EGW786489:EHB786492 EQS786489:EQX786492 FAO786489:FAT786492 FKK786489:FKP786492 FUG786489:FUL786492 GEC786489:GEH786492 GNY786489:GOD786492 GXU786489:GXZ786492 HHQ786489:HHV786492 HRM786489:HRR786492 IBI786489:IBN786492 ILE786489:ILJ786492 IVA786489:IVF786492 JEW786489:JFB786492 JOS786489:JOX786492 JYO786489:JYT786492 KIK786489:KIP786492 KSG786489:KSL786492 LCC786489:LCH786492 LLY786489:LMD786492 LVU786489:LVZ786492 MFQ786489:MFV786492 MPM786489:MPR786492 MZI786489:MZN786492 NJE786489:NJJ786492 NTA786489:NTF786492 OCW786489:ODB786492 OMS786489:OMX786492 OWO786489:OWT786492 PGK786489:PGP786492 PQG786489:PQL786492 QAC786489:QAH786492 QJY786489:QKD786492 QTU786489:QTZ786492 RDQ786489:RDV786492 RNM786489:RNR786492 RXI786489:RXN786492 SHE786489:SHJ786492 SRA786489:SRF786492 TAW786489:TBB786492 TKS786489:TKX786492 TUO786489:TUT786492 UEK786489:UEP786492 UOG786489:UOL786492 UYC786489:UYH786492 VHY786489:VID786492 VRU786489:VRZ786492 WBQ786489:WBV786492 WLM786489:WLR786492 WVI786489:WVN786492 A852025:F852028 IW852025:JB852028 SS852025:SX852028 ACO852025:ACT852028 AMK852025:AMP852028 AWG852025:AWL852028 BGC852025:BGH852028 BPY852025:BQD852028 BZU852025:BZZ852028 CJQ852025:CJV852028 CTM852025:CTR852028 DDI852025:DDN852028 DNE852025:DNJ852028 DXA852025:DXF852028 EGW852025:EHB852028 EQS852025:EQX852028 FAO852025:FAT852028 FKK852025:FKP852028 FUG852025:FUL852028 GEC852025:GEH852028 GNY852025:GOD852028 GXU852025:GXZ852028 HHQ852025:HHV852028 HRM852025:HRR852028 IBI852025:IBN852028 ILE852025:ILJ852028 IVA852025:IVF852028 JEW852025:JFB852028 JOS852025:JOX852028 JYO852025:JYT852028 KIK852025:KIP852028 KSG852025:KSL852028 LCC852025:LCH852028 LLY852025:LMD852028 LVU852025:LVZ852028 MFQ852025:MFV852028 MPM852025:MPR852028 MZI852025:MZN852028 NJE852025:NJJ852028 NTA852025:NTF852028 OCW852025:ODB852028 OMS852025:OMX852028 OWO852025:OWT852028 PGK852025:PGP852028 PQG852025:PQL852028 QAC852025:QAH852028 QJY852025:QKD852028 QTU852025:QTZ852028 RDQ852025:RDV852028 RNM852025:RNR852028 RXI852025:RXN852028 SHE852025:SHJ852028 SRA852025:SRF852028 TAW852025:TBB852028 TKS852025:TKX852028 TUO852025:TUT852028 UEK852025:UEP852028 UOG852025:UOL852028 UYC852025:UYH852028 VHY852025:VID852028 VRU852025:VRZ852028 WBQ852025:WBV852028 WLM852025:WLR852028 WVI852025:WVN852028 A917561:F917564 IW917561:JB917564 SS917561:SX917564 ACO917561:ACT917564 AMK917561:AMP917564 AWG917561:AWL917564 BGC917561:BGH917564 BPY917561:BQD917564 BZU917561:BZZ917564 CJQ917561:CJV917564 CTM917561:CTR917564 DDI917561:DDN917564 DNE917561:DNJ917564 DXA917561:DXF917564 EGW917561:EHB917564 EQS917561:EQX917564 FAO917561:FAT917564 FKK917561:FKP917564 FUG917561:FUL917564 GEC917561:GEH917564 GNY917561:GOD917564 GXU917561:GXZ917564 HHQ917561:HHV917564 HRM917561:HRR917564 IBI917561:IBN917564 ILE917561:ILJ917564 IVA917561:IVF917564 JEW917561:JFB917564 JOS917561:JOX917564 JYO917561:JYT917564 KIK917561:KIP917564 KSG917561:KSL917564 LCC917561:LCH917564 LLY917561:LMD917564 LVU917561:LVZ917564 MFQ917561:MFV917564 MPM917561:MPR917564 MZI917561:MZN917564 NJE917561:NJJ917564 NTA917561:NTF917564 OCW917561:ODB917564 OMS917561:OMX917564 OWO917561:OWT917564 PGK917561:PGP917564 PQG917561:PQL917564 QAC917561:QAH917564 QJY917561:QKD917564 QTU917561:QTZ917564 RDQ917561:RDV917564 RNM917561:RNR917564 RXI917561:RXN917564 SHE917561:SHJ917564 SRA917561:SRF917564 TAW917561:TBB917564 TKS917561:TKX917564 TUO917561:TUT917564 UEK917561:UEP917564 UOG917561:UOL917564 UYC917561:UYH917564 VHY917561:VID917564 VRU917561:VRZ917564 WBQ917561:WBV917564 WLM917561:WLR917564 WVI917561:WVN917564 A983097:F983100 IW983097:JB983100 SS983097:SX983100 ACO983097:ACT983100 AMK983097:AMP983100 AWG983097:AWL983100 BGC983097:BGH983100 BPY983097:BQD983100 BZU983097:BZZ983100 CJQ983097:CJV983100 CTM983097:CTR983100 DDI983097:DDN983100 DNE983097:DNJ983100 DXA983097:DXF983100 EGW983097:EHB983100 EQS983097:EQX983100 FAO983097:FAT983100 FKK983097:FKP983100 FUG983097:FUL983100 GEC983097:GEH983100 GNY983097:GOD983100 GXU983097:GXZ983100 HHQ983097:HHV983100 HRM983097:HRR983100 IBI983097:IBN983100 ILE983097:ILJ983100 IVA983097:IVF983100 JEW983097:JFB983100 JOS983097:JOX983100 JYO983097:JYT983100 KIK983097:KIP983100 KSG983097:KSL983100 LCC983097:LCH983100 LLY983097:LMD983100 LVU983097:LVZ983100 MFQ983097:MFV983100 MPM983097:MPR983100 MZI983097:MZN983100 NJE983097:NJJ983100 NTA983097:NTF983100 OCW983097:ODB983100 OMS983097:OMX983100 OWO983097:OWT983100 PGK983097:PGP983100 PQG983097:PQL983100 QAC983097:QAH983100 QJY983097:QKD983100 QTU983097:QTZ983100 RDQ983097:RDV983100 RNM983097:RNR983100 RXI983097:RXN983100 SHE983097:SHJ983100 SRA983097:SRF983100 TAW983097:TBB983100 TKS983097:TKX983100 TUO983097:TUT983100 UEK983097:UEP983100 UOG983097:UOL983100 UYC983097:UYH983100 VHY983097:VID983100 VRU983097:VRZ983100 WBQ983097:WBV983100 WLM983097:WLR983100 WVI983097:WVN983100"/>
    <dataValidation type="list" allowBlank="1" showInputMessage="1" showErrorMessage="1" promptTitle="OHJE" prompt="Valitse alasvetovalikosta kustannusta määrittävä kustannuslaji. " sqref="A12 IW12 SS12 ACO12 AMK12 AWG12 BGC12 BPY12 BZU12 CJQ12 CTM12 DDI12 DNE12 DXA12 EGW12 EQS12 FAO12 FKK12 FUG12 GEC12 GNY12 GXU12 HHQ12 HRM12 IBI12 ILE12 IVA12 JEW12 JOS12 JYO12 KIK12 KSG12 LCC12 LLY12 LVU12 MFQ12 MPM12 MZI12 NJE12 NTA12 OCW12 OMS12 OWO12 PGK12 PQG12 QAC12 QJY12 QTU12 RDQ12 RNM12 RXI12 SHE12 SRA12 TAW12 TKS12 TUO12 UEK12 UOG12 UYC12 VHY12 VRU12 WBQ12 WLM12 WVI12 A65548 IW65548 SS65548 ACO65548 AMK65548 AWG65548 BGC65548 BPY65548 BZU65548 CJQ65548 CTM65548 DDI65548 DNE65548 DXA65548 EGW65548 EQS65548 FAO65548 FKK65548 FUG65548 GEC65548 GNY65548 GXU65548 HHQ65548 HRM65548 IBI65548 ILE65548 IVA65548 JEW65548 JOS65548 JYO65548 KIK65548 KSG65548 LCC65548 LLY65548 LVU65548 MFQ65548 MPM65548 MZI65548 NJE65548 NTA65548 OCW65548 OMS65548 OWO65548 PGK65548 PQG65548 QAC65548 QJY65548 QTU65548 RDQ65548 RNM65548 RXI65548 SHE65548 SRA65548 TAW65548 TKS65548 TUO65548 UEK65548 UOG65548 UYC65548 VHY65548 VRU65548 WBQ65548 WLM65548 WVI65548 A131084 IW131084 SS131084 ACO131084 AMK131084 AWG131084 BGC131084 BPY131084 BZU131084 CJQ131084 CTM131084 DDI131084 DNE131084 DXA131084 EGW131084 EQS131084 FAO131084 FKK131084 FUG131084 GEC131084 GNY131084 GXU131084 HHQ131084 HRM131084 IBI131084 ILE131084 IVA131084 JEW131084 JOS131084 JYO131084 KIK131084 KSG131084 LCC131084 LLY131084 LVU131084 MFQ131084 MPM131084 MZI131084 NJE131084 NTA131084 OCW131084 OMS131084 OWO131084 PGK131084 PQG131084 QAC131084 QJY131084 QTU131084 RDQ131084 RNM131084 RXI131084 SHE131084 SRA131084 TAW131084 TKS131084 TUO131084 UEK131084 UOG131084 UYC131084 VHY131084 VRU131084 WBQ131084 WLM131084 WVI131084 A196620 IW196620 SS196620 ACO196620 AMK196620 AWG196620 BGC196620 BPY196620 BZU196620 CJQ196620 CTM196620 DDI196620 DNE196620 DXA196620 EGW196620 EQS196620 FAO196620 FKK196620 FUG196620 GEC196620 GNY196620 GXU196620 HHQ196620 HRM196620 IBI196620 ILE196620 IVA196620 JEW196620 JOS196620 JYO196620 KIK196620 KSG196620 LCC196620 LLY196620 LVU196620 MFQ196620 MPM196620 MZI196620 NJE196620 NTA196620 OCW196620 OMS196620 OWO196620 PGK196620 PQG196620 QAC196620 QJY196620 QTU196620 RDQ196620 RNM196620 RXI196620 SHE196620 SRA196620 TAW196620 TKS196620 TUO196620 UEK196620 UOG196620 UYC196620 VHY196620 VRU196620 WBQ196620 WLM196620 WVI196620 A262156 IW262156 SS262156 ACO262156 AMK262156 AWG262156 BGC262156 BPY262156 BZU262156 CJQ262156 CTM262156 DDI262156 DNE262156 DXA262156 EGW262156 EQS262156 FAO262156 FKK262156 FUG262156 GEC262156 GNY262156 GXU262156 HHQ262156 HRM262156 IBI262156 ILE262156 IVA262156 JEW262156 JOS262156 JYO262156 KIK262156 KSG262156 LCC262156 LLY262156 LVU262156 MFQ262156 MPM262156 MZI262156 NJE262156 NTA262156 OCW262156 OMS262156 OWO262156 PGK262156 PQG262156 QAC262156 QJY262156 QTU262156 RDQ262156 RNM262156 RXI262156 SHE262156 SRA262156 TAW262156 TKS262156 TUO262156 UEK262156 UOG262156 UYC262156 VHY262156 VRU262156 WBQ262156 WLM262156 WVI262156 A327692 IW327692 SS327692 ACO327692 AMK327692 AWG327692 BGC327692 BPY327692 BZU327692 CJQ327692 CTM327692 DDI327692 DNE327692 DXA327692 EGW327692 EQS327692 FAO327692 FKK327692 FUG327692 GEC327692 GNY327692 GXU327692 HHQ327692 HRM327692 IBI327692 ILE327692 IVA327692 JEW327692 JOS327692 JYO327692 KIK327692 KSG327692 LCC327692 LLY327692 LVU327692 MFQ327692 MPM327692 MZI327692 NJE327692 NTA327692 OCW327692 OMS327692 OWO327692 PGK327692 PQG327692 QAC327692 QJY327692 QTU327692 RDQ327692 RNM327692 RXI327692 SHE327692 SRA327692 TAW327692 TKS327692 TUO327692 UEK327692 UOG327692 UYC327692 VHY327692 VRU327692 WBQ327692 WLM327692 WVI327692 A393228 IW393228 SS393228 ACO393228 AMK393228 AWG393228 BGC393228 BPY393228 BZU393228 CJQ393228 CTM393228 DDI393228 DNE393228 DXA393228 EGW393228 EQS393228 FAO393228 FKK393228 FUG393228 GEC393228 GNY393228 GXU393228 HHQ393228 HRM393228 IBI393228 ILE393228 IVA393228 JEW393228 JOS393228 JYO393228 KIK393228 KSG393228 LCC393228 LLY393228 LVU393228 MFQ393228 MPM393228 MZI393228 NJE393228 NTA393228 OCW393228 OMS393228 OWO393228 PGK393228 PQG393228 QAC393228 QJY393228 QTU393228 RDQ393228 RNM393228 RXI393228 SHE393228 SRA393228 TAW393228 TKS393228 TUO393228 UEK393228 UOG393228 UYC393228 VHY393228 VRU393228 WBQ393228 WLM393228 WVI393228 A458764 IW458764 SS458764 ACO458764 AMK458764 AWG458764 BGC458764 BPY458764 BZU458764 CJQ458764 CTM458764 DDI458764 DNE458764 DXA458764 EGW458764 EQS458764 FAO458764 FKK458764 FUG458764 GEC458764 GNY458764 GXU458764 HHQ458764 HRM458764 IBI458764 ILE458764 IVA458764 JEW458764 JOS458764 JYO458764 KIK458764 KSG458764 LCC458764 LLY458764 LVU458764 MFQ458764 MPM458764 MZI458764 NJE458764 NTA458764 OCW458764 OMS458764 OWO458764 PGK458764 PQG458764 QAC458764 QJY458764 QTU458764 RDQ458764 RNM458764 RXI458764 SHE458764 SRA458764 TAW458764 TKS458764 TUO458764 UEK458764 UOG458764 UYC458764 VHY458764 VRU458764 WBQ458764 WLM458764 WVI458764 A524300 IW524300 SS524300 ACO524300 AMK524300 AWG524300 BGC524300 BPY524300 BZU524300 CJQ524300 CTM524300 DDI524300 DNE524300 DXA524300 EGW524300 EQS524300 FAO524300 FKK524300 FUG524300 GEC524300 GNY524300 GXU524300 HHQ524300 HRM524300 IBI524300 ILE524300 IVA524300 JEW524300 JOS524300 JYO524300 KIK524300 KSG524300 LCC524300 LLY524300 LVU524300 MFQ524300 MPM524300 MZI524300 NJE524300 NTA524300 OCW524300 OMS524300 OWO524300 PGK524300 PQG524300 QAC524300 QJY524300 QTU524300 RDQ524300 RNM524300 RXI524300 SHE524300 SRA524300 TAW524300 TKS524300 TUO524300 UEK524300 UOG524300 UYC524300 VHY524300 VRU524300 WBQ524300 WLM524300 WVI524300 A589836 IW589836 SS589836 ACO589836 AMK589836 AWG589836 BGC589836 BPY589836 BZU589836 CJQ589836 CTM589836 DDI589836 DNE589836 DXA589836 EGW589836 EQS589836 FAO589836 FKK589836 FUG589836 GEC589836 GNY589836 GXU589836 HHQ589836 HRM589836 IBI589836 ILE589836 IVA589836 JEW589836 JOS589836 JYO589836 KIK589836 KSG589836 LCC589836 LLY589836 LVU589836 MFQ589836 MPM589836 MZI589836 NJE589836 NTA589836 OCW589836 OMS589836 OWO589836 PGK589836 PQG589836 QAC589836 QJY589836 QTU589836 RDQ589836 RNM589836 RXI589836 SHE589836 SRA589836 TAW589836 TKS589836 TUO589836 UEK589836 UOG589836 UYC589836 VHY589836 VRU589836 WBQ589836 WLM589836 WVI589836 A655372 IW655372 SS655372 ACO655372 AMK655372 AWG655372 BGC655372 BPY655372 BZU655372 CJQ655372 CTM655372 DDI655372 DNE655372 DXA655372 EGW655372 EQS655372 FAO655372 FKK655372 FUG655372 GEC655372 GNY655372 GXU655372 HHQ655372 HRM655372 IBI655372 ILE655372 IVA655372 JEW655372 JOS655372 JYO655372 KIK655372 KSG655372 LCC655372 LLY655372 LVU655372 MFQ655372 MPM655372 MZI655372 NJE655372 NTA655372 OCW655372 OMS655372 OWO655372 PGK655372 PQG655372 QAC655372 QJY655372 QTU655372 RDQ655372 RNM655372 RXI655372 SHE655372 SRA655372 TAW655372 TKS655372 TUO655372 UEK655372 UOG655372 UYC655372 VHY655372 VRU655372 WBQ655372 WLM655372 WVI655372 A720908 IW720908 SS720908 ACO720908 AMK720908 AWG720908 BGC720908 BPY720908 BZU720908 CJQ720908 CTM720908 DDI720908 DNE720908 DXA720908 EGW720908 EQS720908 FAO720908 FKK720908 FUG720908 GEC720908 GNY720908 GXU720908 HHQ720908 HRM720908 IBI720908 ILE720908 IVA720908 JEW720908 JOS720908 JYO720908 KIK720908 KSG720908 LCC720908 LLY720908 LVU720908 MFQ720908 MPM720908 MZI720908 NJE720908 NTA720908 OCW720908 OMS720908 OWO720908 PGK720908 PQG720908 QAC720908 QJY720908 QTU720908 RDQ720908 RNM720908 RXI720908 SHE720908 SRA720908 TAW720908 TKS720908 TUO720908 UEK720908 UOG720908 UYC720908 VHY720908 VRU720908 WBQ720908 WLM720908 WVI720908 A786444 IW786444 SS786444 ACO786444 AMK786444 AWG786444 BGC786444 BPY786444 BZU786444 CJQ786444 CTM786444 DDI786444 DNE786444 DXA786444 EGW786444 EQS786444 FAO786444 FKK786444 FUG786444 GEC786444 GNY786444 GXU786444 HHQ786444 HRM786444 IBI786444 ILE786444 IVA786444 JEW786444 JOS786444 JYO786444 KIK786444 KSG786444 LCC786444 LLY786444 LVU786444 MFQ786444 MPM786444 MZI786444 NJE786444 NTA786444 OCW786444 OMS786444 OWO786444 PGK786444 PQG786444 QAC786444 QJY786444 QTU786444 RDQ786444 RNM786444 RXI786444 SHE786444 SRA786444 TAW786444 TKS786444 TUO786444 UEK786444 UOG786444 UYC786444 VHY786444 VRU786444 WBQ786444 WLM786444 WVI786444 A851980 IW851980 SS851980 ACO851980 AMK851980 AWG851980 BGC851980 BPY851980 BZU851980 CJQ851980 CTM851980 DDI851980 DNE851980 DXA851980 EGW851980 EQS851980 FAO851980 FKK851980 FUG851980 GEC851980 GNY851980 GXU851980 HHQ851980 HRM851980 IBI851980 ILE851980 IVA851980 JEW851980 JOS851980 JYO851980 KIK851980 KSG851980 LCC851980 LLY851980 LVU851980 MFQ851980 MPM851980 MZI851980 NJE851980 NTA851980 OCW851980 OMS851980 OWO851980 PGK851980 PQG851980 QAC851980 QJY851980 QTU851980 RDQ851980 RNM851980 RXI851980 SHE851980 SRA851980 TAW851980 TKS851980 TUO851980 UEK851980 UOG851980 UYC851980 VHY851980 VRU851980 WBQ851980 WLM851980 WVI851980 A917516 IW917516 SS917516 ACO917516 AMK917516 AWG917516 BGC917516 BPY917516 BZU917516 CJQ917516 CTM917516 DDI917516 DNE917516 DXA917516 EGW917516 EQS917516 FAO917516 FKK917516 FUG917516 GEC917516 GNY917516 GXU917516 HHQ917516 HRM917516 IBI917516 ILE917516 IVA917516 JEW917516 JOS917516 JYO917516 KIK917516 KSG917516 LCC917516 LLY917516 LVU917516 MFQ917516 MPM917516 MZI917516 NJE917516 NTA917516 OCW917516 OMS917516 OWO917516 PGK917516 PQG917516 QAC917516 QJY917516 QTU917516 RDQ917516 RNM917516 RXI917516 SHE917516 SRA917516 TAW917516 TKS917516 TUO917516 UEK917516 UOG917516 UYC917516 VHY917516 VRU917516 WBQ917516 WLM917516 WVI917516 A983052 IW983052 SS983052 ACO983052 AMK983052 AWG983052 BGC983052 BPY983052 BZU983052 CJQ983052 CTM983052 DDI983052 DNE983052 DXA983052 EGW983052 EQS983052 FAO983052 FKK983052 FUG983052 GEC983052 GNY983052 GXU983052 HHQ983052 HRM983052 IBI983052 ILE983052 IVA983052 JEW983052 JOS983052 JYO983052 KIK983052 KSG983052 LCC983052 LLY983052 LVU983052 MFQ983052 MPM983052 MZI983052 NJE983052 NTA983052 OCW983052 OMS983052 OWO983052 PGK983052 PQG983052 QAC983052 QJY983052 QTU983052 RDQ983052 RNM983052 RXI983052 SHE983052 SRA983052 TAW983052 TKS983052 TUO983052 UEK983052 UOG983052 UYC983052 VHY983052 VRU983052 WBQ983052 WLM983052 WVI983052">
      <mc:AlternateContent xmlns:x12ac="http://schemas.microsoft.com/office/spreadsheetml/2011/1/ac" xmlns:mc="http://schemas.openxmlformats.org/markup-compatibility/2006">
        <mc:Choice Requires="x12ac">
          <x12ac:list>Käyttö- ja kiinteä omaisuus, Ostopalvelut,"Aineet, tarvikkeet ja muut kustannukset", Matkakustannukset (15% malli), Yksikkökustannus</x12ac:list>
        </mc:Choice>
        <mc:Fallback>
          <formula1>"Käyttö- ja kiinteä omaisuus, Ostopalvelut,Aineet, tarvikkeet ja muut kustannukset, Matkakustannukset (15% malli), Yksikkökustannus"</formula1>
        </mc:Fallback>
      </mc:AlternateContent>
    </dataValidation>
    <dataValidation allowBlank="1" showInputMessage="1" showErrorMessage="1" promptTitle="OHJE" prompt="Määritä käyttö- ja kiinteä omaisuus-kustannuslajille todellinen käyttöaste. Muille kustannuslajeille merkitse käyttöasteeksi 100." sqref="B12 IX12 ST12 ACP12 AML12 AWH12 BGD12 BPZ12 BZV12 CJR12 CTN12 DDJ12 DNF12 DXB12 EGX12 EQT12 FAP12 FKL12 FUH12 GED12 GNZ12 GXV12 HHR12 HRN12 IBJ12 ILF12 IVB12 JEX12 JOT12 JYP12 KIL12 KSH12 LCD12 LLZ12 LVV12 MFR12 MPN12 MZJ12 NJF12 NTB12 OCX12 OMT12 OWP12 PGL12 PQH12 QAD12 QJZ12 QTV12 RDR12 RNN12 RXJ12 SHF12 SRB12 TAX12 TKT12 TUP12 UEL12 UOH12 UYD12 VHZ12 VRV12 WBR12 WLN12 WVJ12 B65548 IX65548 ST65548 ACP65548 AML65548 AWH65548 BGD65548 BPZ65548 BZV65548 CJR65548 CTN65548 DDJ65548 DNF65548 DXB65548 EGX65548 EQT65548 FAP65548 FKL65548 FUH65548 GED65548 GNZ65548 GXV65548 HHR65548 HRN65548 IBJ65548 ILF65548 IVB65548 JEX65548 JOT65548 JYP65548 KIL65548 KSH65548 LCD65548 LLZ65548 LVV65548 MFR65548 MPN65548 MZJ65548 NJF65548 NTB65548 OCX65548 OMT65548 OWP65548 PGL65548 PQH65548 QAD65548 QJZ65548 QTV65548 RDR65548 RNN65548 RXJ65548 SHF65548 SRB65548 TAX65548 TKT65548 TUP65548 UEL65548 UOH65548 UYD65548 VHZ65548 VRV65548 WBR65548 WLN65548 WVJ65548 B131084 IX131084 ST131084 ACP131084 AML131084 AWH131084 BGD131084 BPZ131084 BZV131084 CJR131084 CTN131084 DDJ131084 DNF131084 DXB131084 EGX131084 EQT131084 FAP131084 FKL131084 FUH131084 GED131084 GNZ131084 GXV131084 HHR131084 HRN131084 IBJ131084 ILF131084 IVB131084 JEX131084 JOT131084 JYP131084 KIL131084 KSH131084 LCD131084 LLZ131084 LVV131084 MFR131084 MPN131084 MZJ131084 NJF131084 NTB131084 OCX131084 OMT131084 OWP131084 PGL131084 PQH131084 QAD131084 QJZ131084 QTV131084 RDR131084 RNN131084 RXJ131084 SHF131084 SRB131084 TAX131084 TKT131084 TUP131084 UEL131084 UOH131084 UYD131084 VHZ131084 VRV131084 WBR131084 WLN131084 WVJ131084 B196620 IX196620 ST196620 ACP196620 AML196620 AWH196620 BGD196620 BPZ196620 BZV196620 CJR196620 CTN196620 DDJ196620 DNF196620 DXB196620 EGX196620 EQT196620 FAP196620 FKL196620 FUH196620 GED196620 GNZ196620 GXV196620 HHR196620 HRN196620 IBJ196620 ILF196620 IVB196620 JEX196620 JOT196620 JYP196620 KIL196620 KSH196620 LCD196620 LLZ196620 LVV196620 MFR196620 MPN196620 MZJ196620 NJF196620 NTB196620 OCX196620 OMT196620 OWP196620 PGL196620 PQH196620 QAD196620 QJZ196620 QTV196620 RDR196620 RNN196620 RXJ196620 SHF196620 SRB196620 TAX196620 TKT196620 TUP196620 UEL196620 UOH196620 UYD196620 VHZ196620 VRV196620 WBR196620 WLN196620 WVJ196620 B262156 IX262156 ST262156 ACP262156 AML262156 AWH262156 BGD262156 BPZ262156 BZV262156 CJR262156 CTN262156 DDJ262156 DNF262156 DXB262156 EGX262156 EQT262156 FAP262156 FKL262156 FUH262156 GED262156 GNZ262156 GXV262156 HHR262156 HRN262156 IBJ262156 ILF262156 IVB262156 JEX262156 JOT262156 JYP262156 KIL262156 KSH262156 LCD262156 LLZ262156 LVV262156 MFR262156 MPN262156 MZJ262156 NJF262156 NTB262156 OCX262156 OMT262156 OWP262156 PGL262156 PQH262156 QAD262156 QJZ262156 QTV262156 RDR262156 RNN262156 RXJ262156 SHF262156 SRB262156 TAX262156 TKT262156 TUP262156 UEL262156 UOH262156 UYD262156 VHZ262156 VRV262156 WBR262156 WLN262156 WVJ262156 B327692 IX327692 ST327692 ACP327692 AML327692 AWH327692 BGD327692 BPZ327692 BZV327692 CJR327692 CTN327692 DDJ327692 DNF327692 DXB327692 EGX327692 EQT327692 FAP327692 FKL327692 FUH327692 GED327692 GNZ327692 GXV327692 HHR327692 HRN327692 IBJ327692 ILF327692 IVB327692 JEX327692 JOT327692 JYP327692 KIL327692 KSH327692 LCD327692 LLZ327692 LVV327692 MFR327692 MPN327692 MZJ327692 NJF327692 NTB327692 OCX327692 OMT327692 OWP327692 PGL327692 PQH327692 QAD327692 QJZ327692 QTV327692 RDR327692 RNN327692 RXJ327692 SHF327692 SRB327692 TAX327692 TKT327692 TUP327692 UEL327692 UOH327692 UYD327692 VHZ327692 VRV327692 WBR327692 WLN327692 WVJ327692 B393228 IX393228 ST393228 ACP393228 AML393228 AWH393228 BGD393228 BPZ393228 BZV393228 CJR393228 CTN393228 DDJ393228 DNF393228 DXB393228 EGX393228 EQT393228 FAP393228 FKL393228 FUH393228 GED393228 GNZ393228 GXV393228 HHR393228 HRN393228 IBJ393228 ILF393228 IVB393228 JEX393228 JOT393228 JYP393228 KIL393228 KSH393228 LCD393228 LLZ393228 LVV393228 MFR393228 MPN393228 MZJ393228 NJF393228 NTB393228 OCX393228 OMT393228 OWP393228 PGL393228 PQH393228 QAD393228 QJZ393228 QTV393228 RDR393228 RNN393228 RXJ393228 SHF393228 SRB393228 TAX393228 TKT393228 TUP393228 UEL393228 UOH393228 UYD393228 VHZ393228 VRV393228 WBR393228 WLN393228 WVJ393228 B458764 IX458764 ST458764 ACP458764 AML458764 AWH458764 BGD458764 BPZ458764 BZV458764 CJR458764 CTN458764 DDJ458764 DNF458764 DXB458764 EGX458764 EQT458764 FAP458764 FKL458764 FUH458764 GED458764 GNZ458764 GXV458764 HHR458764 HRN458764 IBJ458764 ILF458764 IVB458764 JEX458764 JOT458764 JYP458764 KIL458764 KSH458764 LCD458764 LLZ458764 LVV458764 MFR458764 MPN458764 MZJ458764 NJF458764 NTB458764 OCX458764 OMT458764 OWP458764 PGL458764 PQH458764 QAD458764 QJZ458764 QTV458764 RDR458764 RNN458764 RXJ458764 SHF458764 SRB458764 TAX458764 TKT458764 TUP458764 UEL458764 UOH458764 UYD458764 VHZ458764 VRV458764 WBR458764 WLN458764 WVJ458764 B524300 IX524300 ST524300 ACP524300 AML524300 AWH524300 BGD524300 BPZ524300 BZV524300 CJR524300 CTN524300 DDJ524300 DNF524300 DXB524300 EGX524300 EQT524300 FAP524300 FKL524300 FUH524300 GED524300 GNZ524300 GXV524300 HHR524300 HRN524300 IBJ524300 ILF524300 IVB524300 JEX524300 JOT524300 JYP524300 KIL524300 KSH524300 LCD524300 LLZ524300 LVV524300 MFR524300 MPN524300 MZJ524300 NJF524300 NTB524300 OCX524300 OMT524300 OWP524300 PGL524300 PQH524300 QAD524300 QJZ524300 QTV524300 RDR524300 RNN524300 RXJ524300 SHF524300 SRB524300 TAX524300 TKT524300 TUP524300 UEL524300 UOH524300 UYD524300 VHZ524300 VRV524300 WBR524300 WLN524300 WVJ524300 B589836 IX589836 ST589836 ACP589836 AML589836 AWH589836 BGD589836 BPZ589836 BZV589836 CJR589836 CTN589836 DDJ589836 DNF589836 DXB589836 EGX589836 EQT589836 FAP589836 FKL589836 FUH589836 GED589836 GNZ589836 GXV589836 HHR589836 HRN589836 IBJ589836 ILF589836 IVB589836 JEX589836 JOT589836 JYP589836 KIL589836 KSH589836 LCD589836 LLZ589836 LVV589836 MFR589836 MPN589836 MZJ589836 NJF589836 NTB589836 OCX589836 OMT589836 OWP589836 PGL589836 PQH589836 QAD589836 QJZ589836 QTV589836 RDR589836 RNN589836 RXJ589836 SHF589836 SRB589836 TAX589836 TKT589836 TUP589836 UEL589836 UOH589836 UYD589836 VHZ589836 VRV589836 WBR589836 WLN589836 WVJ589836 B655372 IX655372 ST655372 ACP655372 AML655372 AWH655372 BGD655372 BPZ655372 BZV655372 CJR655372 CTN655372 DDJ655372 DNF655372 DXB655372 EGX655372 EQT655372 FAP655372 FKL655372 FUH655372 GED655372 GNZ655372 GXV655372 HHR655372 HRN655372 IBJ655372 ILF655372 IVB655372 JEX655372 JOT655372 JYP655372 KIL655372 KSH655372 LCD655372 LLZ655372 LVV655372 MFR655372 MPN655372 MZJ655372 NJF655372 NTB655372 OCX655372 OMT655372 OWP655372 PGL655372 PQH655372 QAD655372 QJZ655372 QTV655372 RDR655372 RNN655372 RXJ655372 SHF655372 SRB655372 TAX655372 TKT655372 TUP655372 UEL655372 UOH655372 UYD655372 VHZ655372 VRV655372 WBR655372 WLN655372 WVJ655372 B720908 IX720908 ST720908 ACP720908 AML720908 AWH720908 BGD720908 BPZ720908 BZV720908 CJR720908 CTN720908 DDJ720908 DNF720908 DXB720908 EGX720908 EQT720908 FAP720908 FKL720908 FUH720908 GED720908 GNZ720908 GXV720908 HHR720908 HRN720908 IBJ720908 ILF720908 IVB720908 JEX720908 JOT720908 JYP720908 KIL720908 KSH720908 LCD720908 LLZ720908 LVV720908 MFR720908 MPN720908 MZJ720908 NJF720908 NTB720908 OCX720908 OMT720908 OWP720908 PGL720908 PQH720908 QAD720908 QJZ720908 QTV720908 RDR720908 RNN720908 RXJ720908 SHF720908 SRB720908 TAX720908 TKT720908 TUP720908 UEL720908 UOH720908 UYD720908 VHZ720908 VRV720908 WBR720908 WLN720908 WVJ720908 B786444 IX786444 ST786444 ACP786444 AML786444 AWH786444 BGD786444 BPZ786444 BZV786444 CJR786444 CTN786444 DDJ786444 DNF786444 DXB786444 EGX786444 EQT786444 FAP786444 FKL786444 FUH786444 GED786444 GNZ786444 GXV786444 HHR786444 HRN786444 IBJ786444 ILF786444 IVB786444 JEX786444 JOT786444 JYP786444 KIL786444 KSH786444 LCD786444 LLZ786444 LVV786444 MFR786444 MPN786444 MZJ786444 NJF786444 NTB786444 OCX786444 OMT786444 OWP786444 PGL786444 PQH786444 QAD786444 QJZ786444 QTV786444 RDR786444 RNN786444 RXJ786444 SHF786444 SRB786444 TAX786444 TKT786444 TUP786444 UEL786444 UOH786444 UYD786444 VHZ786444 VRV786444 WBR786444 WLN786444 WVJ786444 B851980 IX851980 ST851980 ACP851980 AML851980 AWH851980 BGD851980 BPZ851980 BZV851980 CJR851980 CTN851980 DDJ851980 DNF851980 DXB851980 EGX851980 EQT851980 FAP851980 FKL851980 FUH851980 GED851980 GNZ851980 GXV851980 HHR851980 HRN851980 IBJ851980 ILF851980 IVB851980 JEX851980 JOT851980 JYP851980 KIL851980 KSH851980 LCD851980 LLZ851980 LVV851980 MFR851980 MPN851980 MZJ851980 NJF851980 NTB851980 OCX851980 OMT851980 OWP851980 PGL851980 PQH851980 QAD851980 QJZ851980 QTV851980 RDR851980 RNN851980 RXJ851980 SHF851980 SRB851980 TAX851980 TKT851980 TUP851980 UEL851980 UOH851980 UYD851980 VHZ851980 VRV851980 WBR851980 WLN851980 WVJ851980 B917516 IX917516 ST917516 ACP917516 AML917516 AWH917516 BGD917516 BPZ917516 BZV917516 CJR917516 CTN917516 DDJ917516 DNF917516 DXB917516 EGX917516 EQT917516 FAP917516 FKL917516 FUH917516 GED917516 GNZ917516 GXV917516 HHR917516 HRN917516 IBJ917516 ILF917516 IVB917516 JEX917516 JOT917516 JYP917516 KIL917516 KSH917516 LCD917516 LLZ917516 LVV917516 MFR917516 MPN917516 MZJ917516 NJF917516 NTB917516 OCX917516 OMT917516 OWP917516 PGL917516 PQH917516 QAD917516 QJZ917516 QTV917516 RDR917516 RNN917516 RXJ917516 SHF917516 SRB917516 TAX917516 TKT917516 TUP917516 UEL917516 UOH917516 UYD917516 VHZ917516 VRV917516 WBR917516 WLN917516 WVJ917516 B983052 IX983052 ST983052 ACP983052 AML983052 AWH983052 BGD983052 BPZ983052 BZV983052 CJR983052 CTN983052 DDJ983052 DNF983052 DXB983052 EGX983052 EQT983052 FAP983052 FKL983052 FUH983052 GED983052 GNZ983052 GXV983052 HHR983052 HRN983052 IBJ983052 ILF983052 IVB983052 JEX983052 JOT983052 JYP983052 KIL983052 KSH983052 LCD983052 LLZ983052 LVV983052 MFR983052 MPN983052 MZJ983052 NJF983052 NTB983052 OCX983052 OMT983052 OWP983052 PGL983052 PQH983052 QAD983052 QJZ983052 QTV983052 RDR983052 RNN983052 RXJ983052 SHF983052 SRB983052 TAX983052 TKT983052 TUP983052 UEL983052 UOH983052 UYD983052 VHZ983052 VRV983052 WBR983052 WLN983052 WVJ983052"/>
    <dataValidation allowBlank="1" showInputMessage="1" showErrorMessage="1" promptTitle="OHJE" prompt="Kirjaa kustannuksen selite." sqref="C12 IY12 SU12 ACQ12 AMM12 AWI12 BGE12 BQA12 BZW12 CJS12 CTO12 DDK12 DNG12 DXC12 EGY12 EQU12 FAQ12 FKM12 FUI12 GEE12 GOA12 GXW12 HHS12 HRO12 IBK12 ILG12 IVC12 JEY12 JOU12 JYQ12 KIM12 KSI12 LCE12 LMA12 LVW12 MFS12 MPO12 MZK12 NJG12 NTC12 OCY12 OMU12 OWQ12 PGM12 PQI12 QAE12 QKA12 QTW12 RDS12 RNO12 RXK12 SHG12 SRC12 TAY12 TKU12 TUQ12 UEM12 UOI12 UYE12 VIA12 VRW12 WBS12 WLO12 WVK12 C65548 IY65548 SU65548 ACQ65548 AMM65548 AWI65548 BGE65548 BQA65548 BZW65548 CJS65548 CTO65548 DDK65548 DNG65548 DXC65548 EGY65548 EQU65548 FAQ65548 FKM65548 FUI65548 GEE65548 GOA65548 GXW65548 HHS65548 HRO65548 IBK65548 ILG65548 IVC65548 JEY65548 JOU65548 JYQ65548 KIM65548 KSI65548 LCE65548 LMA65548 LVW65548 MFS65548 MPO65548 MZK65548 NJG65548 NTC65548 OCY65548 OMU65548 OWQ65548 PGM65548 PQI65548 QAE65548 QKA65548 QTW65548 RDS65548 RNO65548 RXK65548 SHG65548 SRC65548 TAY65548 TKU65548 TUQ65548 UEM65548 UOI65548 UYE65548 VIA65548 VRW65548 WBS65548 WLO65548 WVK65548 C131084 IY131084 SU131084 ACQ131084 AMM131084 AWI131084 BGE131084 BQA131084 BZW131084 CJS131084 CTO131084 DDK131084 DNG131084 DXC131084 EGY131084 EQU131084 FAQ131084 FKM131084 FUI131084 GEE131084 GOA131084 GXW131084 HHS131084 HRO131084 IBK131084 ILG131084 IVC131084 JEY131084 JOU131084 JYQ131084 KIM131084 KSI131084 LCE131084 LMA131084 LVW131084 MFS131084 MPO131084 MZK131084 NJG131084 NTC131084 OCY131084 OMU131084 OWQ131084 PGM131084 PQI131084 QAE131084 QKA131084 QTW131084 RDS131084 RNO131084 RXK131084 SHG131084 SRC131084 TAY131084 TKU131084 TUQ131084 UEM131084 UOI131084 UYE131084 VIA131084 VRW131084 WBS131084 WLO131084 WVK131084 C196620 IY196620 SU196620 ACQ196620 AMM196620 AWI196620 BGE196620 BQA196620 BZW196620 CJS196620 CTO196620 DDK196620 DNG196620 DXC196620 EGY196620 EQU196620 FAQ196620 FKM196620 FUI196620 GEE196620 GOA196620 GXW196620 HHS196620 HRO196620 IBK196620 ILG196620 IVC196620 JEY196620 JOU196620 JYQ196620 KIM196620 KSI196620 LCE196620 LMA196620 LVW196620 MFS196620 MPO196620 MZK196620 NJG196620 NTC196620 OCY196620 OMU196620 OWQ196620 PGM196620 PQI196620 QAE196620 QKA196620 QTW196620 RDS196620 RNO196620 RXK196620 SHG196620 SRC196620 TAY196620 TKU196620 TUQ196620 UEM196620 UOI196620 UYE196620 VIA196620 VRW196620 WBS196620 WLO196620 WVK196620 C262156 IY262156 SU262156 ACQ262156 AMM262156 AWI262156 BGE262156 BQA262156 BZW262156 CJS262156 CTO262156 DDK262156 DNG262156 DXC262156 EGY262156 EQU262156 FAQ262156 FKM262156 FUI262156 GEE262156 GOA262156 GXW262156 HHS262156 HRO262156 IBK262156 ILG262156 IVC262156 JEY262156 JOU262156 JYQ262156 KIM262156 KSI262156 LCE262156 LMA262156 LVW262156 MFS262156 MPO262156 MZK262156 NJG262156 NTC262156 OCY262156 OMU262156 OWQ262156 PGM262156 PQI262156 QAE262156 QKA262156 QTW262156 RDS262156 RNO262156 RXK262156 SHG262156 SRC262156 TAY262156 TKU262156 TUQ262156 UEM262156 UOI262156 UYE262156 VIA262156 VRW262156 WBS262156 WLO262156 WVK262156 C327692 IY327692 SU327692 ACQ327692 AMM327692 AWI327692 BGE327692 BQA327692 BZW327692 CJS327692 CTO327692 DDK327692 DNG327692 DXC327692 EGY327692 EQU327692 FAQ327692 FKM327692 FUI327692 GEE327692 GOA327692 GXW327692 HHS327692 HRO327692 IBK327692 ILG327692 IVC327692 JEY327692 JOU327692 JYQ327692 KIM327692 KSI327692 LCE327692 LMA327692 LVW327692 MFS327692 MPO327692 MZK327692 NJG327692 NTC327692 OCY327692 OMU327692 OWQ327692 PGM327692 PQI327692 QAE327692 QKA327692 QTW327692 RDS327692 RNO327692 RXK327692 SHG327692 SRC327692 TAY327692 TKU327692 TUQ327692 UEM327692 UOI327692 UYE327692 VIA327692 VRW327692 WBS327692 WLO327692 WVK327692 C393228 IY393228 SU393228 ACQ393228 AMM393228 AWI393228 BGE393228 BQA393228 BZW393228 CJS393228 CTO393228 DDK393228 DNG393228 DXC393228 EGY393228 EQU393228 FAQ393228 FKM393228 FUI393228 GEE393228 GOA393228 GXW393228 HHS393228 HRO393228 IBK393228 ILG393228 IVC393228 JEY393228 JOU393228 JYQ393228 KIM393228 KSI393228 LCE393228 LMA393228 LVW393228 MFS393228 MPO393228 MZK393228 NJG393228 NTC393228 OCY393228 OMU393228 OWQ393228 PGM393228 PQI393228 QAE393228 QKA393228 QTW393228 RDS393228 RNO393228 RXK393228 SHG393228 SRC393228 TAY393228 TKU393228 TUQ393228 UEM393228 UOI393228 UYE393228 VIA393228 VRW393228 WBS393228 WLO393228 WVK393228 C458764 IY458764 SU458764 ACQ458764 AMM458764 AWI458764 BGE458764 BQA458764 BZW458764 CJS458764 CTO458764 DDK458764 DNG458764 DXC458764 EGY458764 EQU458764 FAQ458764 FKM458764 FUI458764 GEE458764 GOA458764 GXW458764 HHS458764 HRO458764 IBK458764 ILG458764 IVC458764 JEY458764 JOU458764 JYQ458764 KIM458764 KSI458764 LCE458764 LMA458764 LVW458764 MFS458764 MPO458764 MZK458764 NJG458764 NTC458764 OCY458764 OMU458764 OWQ458764 PGM458764 PQI458764 QAE458764 QKA458764 QTW458764 RDS458764 RNO458764 RXK458764 SHG458764 SRC458764 TAY458764 TKU458764 TUQ458764 UEM458764 UOI458764 UYE458764 VIA458764 VRW458764 WBS458764 WLO458764 WVK458764 C524300 IY524300 SU524300 ACQ524300 AMM524300 AWI524300 BGE524300 BQA524300 BZW524300 CJS524300 CTO524300 DDK524300 DNG524300 DXC524300 EGY524300 EQU524300 FAQ524300 FKM524300 FUI524300 GEE524300 GOA524300 GXW524300 HHS524300 HRO524300 IBK524300 ILG524300 IVC524300 JEY524300 JOU524300 JYQ524300 KIM524300 KSI524300 LCE524300 LMA524300 LVW524300 MFS524300 MPO524300 MZK524300 NJG524300 NTC524300 OCY524300 OMU524300 OWQ524300 PGM524300 PQI524300 QAE524300 QKA524300 QTW524300 RDS524300 RNO524300 RXK524300 SHG524300 SRC524300 TAY524300 TKU524300 TUQ524300 UEM524300 UOI524300 UYE524300 VIA524300 VRW524300 WBS524300 WLO524300 WVK524300 C589836 IY589836 SU589836 ACQ589836 AMM589836 AWI589836 BGE589836 BQA589836 BZW589836 CJS589836 CTO589836 DDK589836 DNG589836 DXC589836 EGY589836 EQU589836 FAQ589836 FKM589836 FUI589836 GEE589836 GOA589836 GXW589836 HHS589836 HRO589836 IBK589836 ILG589836 IVC589836 JEY589836 JOU589836 JYQ589836 KIM589836 KSI589836 LCE589836 LMA589836 LVW589836 MFS589836 MPO589836 MZK589836 NJG589836 NTC589836 OCY589836 OMU589836 OWQ589836 PGM589836 PQI589836 QAE589836 QKA589836 QTW589836 RDS589836 RNO589836 RXK589836 SHG589836 SRC589836 TAY589836 TKU589836 TUQ589836 UEM589836 UOI589836 UYE589836 VIA589836 VRW589836 WBS589836 WLO589836 WVK589836 C655372 IY655372 SU655372 ACQ655372 AMM655372 AWI655372 BGE655372 BQA655372 BZW655372 CJS655372 CTO655372 DDK655372 DNG655372 DXC655372 EGY655372 EQU655372 FAQ655372 FKM655372 FUI655372 GEE655372 GOA655372 GXW655372 HHS655372 HRO655372 IBK655372 ILG655372 IVC655372 JEY655372 JOU655372 JYQ655372 KIM655372 KSI655372 LCE655372 LMA655372 LVW655372 MFS655372 MPO655372 MZK655372 NJG655372 NTC655372 OCY655372 OMU655372 OWQ655372 PGM655372 PQI655372 QAE655372 QKA655372 QTW655372 RDS655372 RNO655372 RXK655372 SHG655372 SRC655372 TAY655372 TKU655372 TUQ655372 UEM655372 UOI655372 UYE655372 VIA655372 VRW655372 WBS655372 WLO655372 WVK655372 C720908 IY720908 SU720908 ACQ720908 AMM720908 AWI720908 BGE720908 BQA720908 BZW720908 CJS720908 CTO720908 DDK720908 DNG720908 DXC720908 EGY720908 EQU720908 FAQ720908 FKM720908 FUI720908 GEE720908 GOA720908 GXW720908 HHS720908 HRO720908 IBK720908 ILG720908 IVC720908 JEY720908 JOU720908 JYQ720908 KIM720908 KSI720908 LCE720908 LMA720908 LVW720908 MFS720908 MPO720908 MZK720908 NJG720908 NTC720908 OCY720908 OMU720908 OWQ720908 PGM720908 PQI720908 QAE720908 QKA720908 QTW720908 RDS720908 RNO720908 RXK720908 SHG720908 SRC720908 TAY720908 TKU720908 TUQ720908 UEM720908 UOI720908 UYE720908 VIA720908 VRW720908 WBS720908 WLO720908 WVK720908 C786444 IY786444 SU786444 ACQ786444 AMM786444 AWI786444 BGE786444 BQA786444 BZW786444 CJS786444 CTO786444 DDK786444 DNG786444 DXC786444 EGY786444 EQU786444 FAQ786444 FKM786444 FUI786444 GEE786444 GOA786444 GXW786444 HHS786444 HRO786444 IBK786444 ILG786444 IVC786444 JEY786444 JOU786444 JYQ786444 KIM786444 KSI786444 LCE786444 LMA786444 LVW786444 MFS786444 MPO786444 MZK786444 NJG786444 NTC786444 OCY786444 OMU786444 OWQ786444 PGM786444 PQI786444 QAE786444 QKA786444 QTW786444 RDS786444 RNO786444 RXK786444 SHG786444 SRC786444 TAY786444 TKU786444 TUQ786444 UEM786444 UOI786444 UYE786444 VIA786444 VRW786444 WBS786444 WLO786444 WVK786444 C851980 IY851980 SU851980 ACQ851980 AMM851980 AWI851980 BGE851980 BQA851980 BZW851980 CJS851980 CTO851980 DDK851980 DNG851980 DXC851980 EGY851980 EQU851980 FAQ851980 FKM851980 FUI851980 GEE851980 GOA851980 GXW851980 HHS851980 HRO851980 IBK851980 ILG851980 IVC851980 JEY851980 JOU851980 JYQ851980 KIM851980 KSI851980 LCE851980 LMA851980 LVW851980 MFS851980 MPO851980 MZK851980 NJG851980 NTC851980 OCY851980 OMU851980 OWQ851980 PGM851980 PQI851980 QAE851980 QKA851980 QTW851980 RDS851980 RNO851980 RXK851980 SHG851980 SRC851980 TAY851980 TKU851980 TUQ851980 UEM851980 UOI851980 UYE851980 VIA851980 VRW851980 WBS851980 WLO851980 WVK851980 C917516 IY917516 SU917516 ACQ917516 AMM917516 AWI917516 BGE917516 BQA917516 BZW917516 CJS917516 CTO917516 DDK917516 DNG917516 DXC917516 EGY917516 EQU917516 FAQ917516 FKM917516 FUI917516 GEE917516 GOA917516 GXW917516 HHS917516 HRO917516 IBK917516 ILG917516 IVC917516 JEY917516 JOU917516 JYQ917516 KIM917516 KSI917516 LCE917516 LMA917516 LVW917516 MFS917516 MPO917516 MZK917516 NJG917516 NTC917516 OCY917516 OMU917516 OWQ917516 PGM917516 PQI917516 QAE917516 QKA917516 QTW917516 RDS917516 RNO917516 RXK917516 SHG917516 SRC917516 TAY917516 TKU917516 TUQ917516 UEM917516 UOI917516 UYE917516 VIA917516 VRW917516 WBS917516 WLO917516 WVK917516 C983052 IY983052 SU983052 ACQ983052 AMM983052 AWI983052 BGE983052 BQA983052 BZW983052 CJS983052 CTO983052 DDK983052 DNG983052 DXC983052 EGY983052 EQU983052 FAQ983052 FKM983052 FUI983052 GEE983052 GOA983052 GXW983052 HHS983052 HRO983052 IBK983052 ILG983052 IVC983052 JEY983052 JOU983052 JYQ983052 KIM983052 KSI983052 LCE983052 LMA983052 LVW983052 MFS983052 MPO983052 MZK983052 NJG983052 NTC983052 OCY983052 OMU983052 OWQ983052 PGM983052 PQI983052 QAE983052 QKA983052 QTW983052 RDS983052 RNO983052 RXK983052 SHG983052 SRC983052 TAY983052 TKU983052 TUQ983052 UEM983052 UOI983052 UYE983052 VIA983052 VRW983052 WBS983052 WLO983052 WVK983052"/>
    <dataValidation allowBlank="1" showInputMessage="1" showErrorMessage="1" promptTitle="OHJE" prompt="Kirjaa tähän aikaisemmissa maksatushakemuksissa hyväksytyt kustannukset kustannuslajitasolla." sqref="E12 JA12 SW12 ACS12 AMO12 AWK12 BGG12 BQC12 BZY12 CJU12 CTQ12 DDM12 DNI12 DXE12 EHA12 EQW12 FAS12 FKO12 FUK12 GEG12 GOC12 GXY12 HHU12 HRQ12 IBM12 ILI12 IVE12 JFA12 JOW12 JYS12 KIO12 KSK12 LCG12 LMC12 LVY12 MFU12 MPQ12 MZM12 NJI12 NTE12 ODA12 OMW12 OWS12 PGO12 PQK12 QAG12 QKC12 QTY12 RDU12 RNQ12 RXM12 SHI12 SRE12 TBA12 TKW12 TUS12 UEO12 UOK12 UYG12 VIC12 VRY12 WBU12 WLQ12 WVM12 E65548 JA65548 SW65548 ACS65548 AMO65548 AWK65548 BGG65548 BQC65548 BZY65548 CJU65548 CTQ65548 DDM65548 DNI65548 DXE65548 EHA65548 EQW65548 FAS65548 FKO65548 FUK65548 GEG65548 GOC65548 GXY65548 HHU65548 HRQ65548 IBM65548 ILI65548 IVE65548 JFA65548 JOW65548 JYS65548 KIO65548 KSK65548 LCG65548 LMC65548 LVY65548 MFU65548 MPQ65548 MZM65548 NJI65548 NTE65548 ODA65548 OMW65548 OWS65548 PGO65548 PQK65548 QAG65548 QKC65548 QTY65548 RDU65548 RNQ65548 RXM65548 SHI65548 SRE65548 TBA65548 TKW65548 TUS65548 UEO65548 UOK65548 UYG65548 VIC65548 VRY65548 WBU65548 WLQ65548 WVM65548 E131084 JA131084 SW131084 ACS131084 AMO131084 AWK131084 BGG131084 BQC131084 BZY131084 CJU131084 CTQ131084 DDM131084 DNI131084 DXE131084 EHA131084 EQW131084 FAS131084 FKO131084 FUK131084 GEG131084 GOC131084 GXY131084 HHU131084 HRQ131084 IBM131084 ILI131084 IVE131084 JFA131084 JOW131084 JYS131084 KIO131084 KSK131084 LCG131084 LMC131084 LVY131084 MFU131084 MPQ131084 MZM131084 NJI131084 NTE131084 ODA131084 OMW131084 OWS131084 PGO131084 PQK131084 QAG131084 QKC131084 QTY131084 RDU131084 RNQ131084 RXM131084 SHI131084 SRE131084 TBA131084 TKW131084 TUS131084 UEO131084 UOK131084 UYG131084 VIC131084 VRY131084 WBU131084 WLQ131084 WVM131084 E196620 JA196620 SW196620 ACS196620 AMO196620 AWK196620 BGG196620 BQC196620 BZY196620 CJU196620 CTQ196620 DDM196620 DNI196620 DXE196620 EHA196620 EQW196620 FAS196620 FKO196620 FUK196620 GEG196620 GOC196620 GXY196620 HHU196620 HRQ196620 IBM196620 ILI196620 IVE196620 JFA196620 JOW196620 JYS196620 KIO196620 KSK196620 LCG196620 LMC196620 LVY196620 MFU196620 MPQ196620 MZM196620 NJI196620 NTE196620 ODA196620 OMW196620 OWS196620 PGO196620 PQK196620 QAG196620 QKC196620 QTY196620 RDU196620 RNQ196620 RXM196620 SHI196620 SRE196620 TBA196620 TKW196620 TUS196620 UEO196620 UOK196620 UYG196620 VIC196620 VRY196620 WBU196620 WLQ196620 WVM196620 E262156 JA262156 SW262156 ACS262156 AMO262156 AWK262156 BGG262156 BQC262156 BZY262156 CJU262156 CTQ262156 DDM262156 DNI262156 DXE262156 EHA262156 EQW262156 FAS262156 FKO262156 FUK262156 GEG262156 GOC262156 GXY262156 HHU262156 HRQ262156 IBM262156 ILI262156 IVE262156 JFA262156 JOW262156 JYS262156 KIO262156 KSK262156 LCG262156 LMC262156 LVY262156 MFU262156 MPQ262156 MZM262156 NJI262156 NTE262156 ODA262156 OMW262156 OWS262156 PGO262156 PQK262156 QAG262156 QKC262156 QTY262156 RDU262156 RNQ262156 RXM262156 SHI262156 SRE262156 TBA262156 TKW262156 TUS262156 UEO262156 UOK262156 UYG262156 VIC262156 VRY262156 WBU262156 WLQ262156 WVM262156 E327692 JA327692 SW327692 ACS327692 AMO327692 AWK327692 BGG327692 BQC327692 BZY327692 CJU327692 CTQ327692 DDM327692 DNI327692 DXE327692 EHA327692 EQW327692 FAS327692 FKO327692 FUK327692 GEG327692 GOC327692 GXY327692 HHU327692 HRQ327692 IBM327692 ILI327692 IVE327692 JFA327692 JOW327692 JYS327692 KIO327692 KSK327692 LCG327692 LMC327692 LVY327692 MFU327692 MPQ327692 MZM327692 NJI327692 NTE327692 ODA327692 OMW327692 OWS327692 PGO327692 PQK327692 QAG327692 QKC327692 QTY327692 RDU327692 RNQ327692 RXM327692 SHI327692 SRE327692 TBA327692 TKW327692 TUS327692 UEO327692 UOK327692 UYG327692 VIC327692 VRY327692 WBU327692 WLQ327692 WVM327692 E393228 JA393228 SW393228 ACS393228 AMO393228 AWK393228 BGG393228 BQC393228 BZY393228 CJU393228 CTQ393228 DDM393228 DNI393228 DXE393228 EHA393228 EQW393228 FAS393228 FKO393228 FUK393228 GEG393228 GOC393228 GXY393228 HHU393228 HRQ393228 IBM393228 ILI393228 IVE393228 JFA393228 JOW393228 JYS393228 KIO393228 KSK393228 LCG393228 LMC393228 LVY393228 MFU393228 MPQ393228 MZM393228 NJI393228 NTE393228 ODA393228 OMW393228 OWS393228 PGO393228 PQK393228 QAG393228 QKC393228 QTY393228 RDU393228 RNQ393228 RXM393228 SHI393228 SRE393228 TBA393228 TKW393228 TUS393228 UEO393228 UOK393228 UYG393228 VIC393228 VRY393228 WBU393228 WLQ393228 WVM393228 E458764 JA458764 SW458764 ACS458764 AMO458764 AWK458764 BGG458764 BQC458764 BZY458764 CJU458764 CTQ458764 DDM458764 DNI458764 DXE458764 EHA458764 EQW458764 FAS458764 FKO458764 FUK458764 GEG458764 GOC458764 GXY458764 HHU458764 HRQ458764 IBM458764 ILI458764 IVE458764 JFA458764 JOW458764 JYS458764 KIO458764 KSK458764 LCG458764 LMC458764 LVY458764 MFU458764 MPQ458764 MZM458764 NJI458764 NTE458764 ODA458764 OMW458764 OWS458764 PGO458764 PQK458764 QAG458764 QKC458764 QTY458764 RDU458764 RNQ458764 RXM458764 SHI458764 SRE458764 TBA458764 TKW458764 TUS458764 UEO458764 UOK458764 UYG458764 VIC458764 VRY458764 WBU458764 WLQ458764 WVM458764 E524300 JA524300 SW524300 ACS524300 AMO524300 AWK524300 BGG524300 BQC524300 BZY524300 CJU524300 CTQ524300 DDM524300 DNI524300 DXE524300 EHA524300 EQW524300 FAS524300 FKO524300 FUK524300 GEG524300 GOC524300 GXY524300 HHU524300 HRQ524300 IBM524300 ILI524300 IVE524300 JFA524300 JOW524300 JYS524300 KIO524300 KSK524300 LCG524300 LMC524300 LVY524300 MFU524300 MPQ524300 MZM524300 NJI524300 NTE524300 ODA524300 OMW524300 OWS524300 PGO524300 PQK524300 QAG524300 QKC524300 QTY524300 RDU524300 RNQ524300 RXM524300 SHI524300 SRE524300 TBA524300 TKW524300 TUS524300 UEO524300 UOK524300 UYG524300 VIC524300 VRY524300 WBU524300 WLQ524300 WVM524300 E589836 JA589836 SW589836 ACS589836 AMO589836 AWK589836 BGG589836 BQC589836 BZY589836 CJU589836 CTQ589836 DDM589836 DNI589836 DXE589836 EHA589836 EQW589836 FAS589836 FKO589836 FUK589836 GEG589836 GOC589836 GXY589836 HHU589836 HRQ589836 IBM589836 ILI589836 IVE589836 JFA589836 JOW589836 JYS589836 KIO589836 KSK589836 LCG589836 LMC589836 LVY589836 MFU589836 MPQ589836 MZM589836 NJI589836 NTE589836 ODA589836 OMW589836 OWS589836 PGO589836 PQK589836 QAG589836 QKC589836 QTY589836 RDU589836 RNQ589836 RXM589836 SHI589836 SRE589836 TBA589836 TKW589836 TUS589836 UEO589836 UOK589836 UYG589836 VIC589836 VRY589836 WBU589836 WLQ589836 WVM589836 E655372 JA655372 SW655372 ACS655372 AMO655372 AWK655372 BGG655372 BQC655372 BZY655372 CJU655372 CTQ655372 DDM655372 DNI655372 DXE655372 EHA655372 EQW655372 FAS655372 FKO655372 FUK655372 GEG655372 GOC655372 GXY655372 HHU655372 HRQ655372 IBM655372 ILI655372 IVE655372 JFA655372 JOW655372 JYS655372 KIO655372 KSK655372 LCG655372 LMC655372 LVY655372 MFU655372 MPQ655372 MZM655372 NJI655372 NTE655372 ODA655372 OMW655372 OWS655372 PGO655372 PQK655372 QAG655372 QKC655372 QTY655372 RDU655372 RNQ655372 RXM655372 SHI655372 SRE655372 TBA655372 TKW655372 TUS655372 UEO655372 UOK655372 UYG655372 VIC655372 VRY655372 WBU655372 WLQ655372 WVM655372 E720908 JA720908 SW720908 ACS720908 AMO720908 AWK720908 BGG720908 BQC720908 BZY720908 CJU720908 CTQ720908 DDM720908 DNI720908 DXE720908 EHA720908 EQW720908 FAS720908 FKO720908 FUK720908 GEG720908 GOC720908 GXY720908 HHU720908 HRQ720908 IBM720908 ILI720908 IVE720908 JFA720908 JOW720908 JYS720908 KIO720908 KSK720908 LCG720908 LMC720908 LVY720908 MFU720908 MPQ720908 MZM720908 NJI720908 NTE720908 ODA720908 OMW720908 OWS720908 PGO720908 PQK720908 QAG720908 QKC720908 QTY720908 RDU720908 RNQ720908 RXM720908 SHI720908 SRE720908 TBA720908 TKW720908 TUS720908 UEO720908 UOK720908 UYG720908 VIC720908 VRY720908 WBU720908 WLQ720908 WVM720908 E786444 JA786444 SW786444 ACS786444 AMO786444 AWK786444 BGG786444 BQC786444 BZY786444 CJU786444 CTQ786444 DDM786444 DNI786444 DXE786444 EHA786444 EQW786444 FAS786444 FKO786444 FUK786444 GEG786444 GOC786444 GXY786444 HHU786444 HRQ786444 IBM786444 ILI786444 IVE786444 JFA786444 JOW786444 JYS786444 KIO786444 KSK786444 LCG786444 LMC786444 LVY786444 MFU786444 MPQ786444 MZM786444 NJI786444 NTE786444 ODA786444 OMW786444 OWS786444 PGO786444 PQK786444 QAG786444 QKC786444 QTY786444 RDU786444 RNQ786444 RXM786444 SHI786444 SRE786444 TBA786444 TKW786444 TUS786444 UEO786444 UOK786444 UYG786444 VIC786444 VRY786444 WBU786444 WLQ786444 WVM786444 E851980 JA851980 SW851980 ACS851980 AMO851980 AWK851980 BGG851980 BQC851980 BZY851980 CJU851980 CTQ851980 DDM851980 DNI851980 DXE851980 EHA851980 EQW851980 FAS851980 FKO851980 FUK851980 GEG851980 GOC851980 GXY851980 HHU851980 HRQ851980 IBM851980 ILI851980 IVE851980 JFA851980 JOW851980 JYS851980 KIO851980 KSK851980 LCG851980 LMC851980 LVY851980 MFU851980 MPQ851980 MZM851980 NJI851980 NTE851980 ODA851980 OMW851980 OWS851980 PGO851980 PQK851980 QAG851980 QKC851980 QTY851980 RDU851980 RNQ851980 RXM851980 SHI851980 SRE851980 TBA851980 TKW851980 TUS851980 UEO851980 UOK851980 UYG851980 VIC851980 VRY851980 WBU851980 WLQ851980 WVM851980 E917516 JA917516 SW917516 ACS917516 AMO917516 AWK917516 BGG917516 BQC917516 BZY917516 CJU917516 CTQ917516 DDM917516 DNI917516 DXE917516 EHA917516 EQW917516 FAS917516 FKO917516 FUK917516 GEG917516 GOC917516 GXY917516 HHU917516 HRQ917516 IBM917516 ILI917516 IVE917516 JFA917516 JOW917516 JYS917516 KIO917516 KSK917516 LCG917516 LMC917516 LVY917516 MFU917516 MPQ917516 MZM917516 NJI917516 NTE917516 ODA917516 OMW917516 OWS917516 PGO917516 PQK917516 QAG917516 QKC917516 QTY917516 RDU917516 RNQ917516 RXM917516 SHI917516 SRE917516 TBA917516 TKW917516 TUS917516 UEO917516 UOK917516 UYG917516 VIC917516 VRY917516 WBU917516 WLQ917516 WVM917516 E983052 JA983052 SW983052 ACS983052 AMO983052 AWK983052 BGG983052 BQC983052 BZY983052 CJU983052 CTQ983052 DDM983052 DNI983052 DXE983052 EHA983052 EQW983052 FAS983052 FKO983052 FUK983052 GEG983052 GOC983052 GXY983052 HHU983052 HRQ983052 IBM983052 ILI983052 IVE983052 JFA983052 JOW983052 JYS983052 KIO983052 KSK983052 LCG983052 LMC983052 LVY983052 MFU983052 MPQ983052 MZM983052 NJI983052 NTE983052 ODA983052 OMW983052 OWS983052 PGO983052 PQK983052 QAG983052 QKC983052 QTY983052 RDU983052 RNQ983052 RXM983052 SHI983052 SRE983052 TBA983052 TKW983052 TUS983052 UEO983052 UOK983052 UYG983052 VIC983052 VRY983052 WBU983052 WLQ983052 WVM983052"/>
    <dataValidation allowBlank="1" showInputMessage="1" showErrorMessage="1" promptTitle="OHJE" prompt="Kirjoita tähän raportoitujen kustannusten kirjanpidon tositenumerot pääkirjasta. Yhteys raportoitujen kustannusten ja pääkirjan välillä tulee olla yksiselitteinen. Tarkentavia merkintöjä voit tehdä liitteenä toimitettavaan pääkirjanotteeseen." sqref="F12 JB12 SX12 ACT12 AMP12 AWL12 BGH12 BQD12 BZZ12 CJV12 CTR12 DDN12 DNJ12 DXF12 EHB12 EQX12 FAT12 FKP12 FUL12 GEH12 GOD12 GXZ12 HHV12 HRR12 IBN12 ILJ12 IVF12 JFB12 JOX12 JYT12 KIP12 KSL12 LCH12 LMD12 LVZ12 MFV12 MPR12 MZN12 NJJ12 NTF12 ODB12 OMX12 OWT12 PGP12 PQL12 QAH12 QKD12 QTZ12 RDV12 RNR12 RXN12 SHJ12 SRF12 TBB12 TKX12 TUT12 UEP12 UOL12 UYH12 VID12 VRZ12 WBV12 WLR12 WVN12 F65548 JB65548 SX65548 ACT65548 AMP65548 AWL65548 BGH65548 BQD65548 BZZ65548 CJV65548 CTR65548 DDN65548 DNJ65548 DXF65548 EHB65548 EQX65548 FAT65548 FKP65548 FUL65548 GEH65548 GOD65548 GXZ65548 HHV65548 HRR65548 IBN65548 ILJ65548 IVF65548 JFB65548 JOX65548 JYT65548 KIP65548 KSL65548 LCH65548 LMD65548 LVZ65548 MFV65548 MPR65548 MZN65548 NJJ65548 NTF65548 ODB65548 OMX65548 OWT65548 PGP65548 PQL65548 QAH65548 QKD65548 QTZ65548 RDV65548 RNR65548 RXN65548 SHJ65548 SRF65548 TBB65548 TKX65548 TUT65548 UEP65548 UOL65548 UYH65548 VID65548 VRZ65548 WBV65548 WLR65548 WVN65548 F131084 JB131084 SX131084 ACT131084 AMP131084 AWL131084 BGH131084 BQD131084 BZZ131084 CJV131084 CTR131084 DDN131084 DNJ131084 DXF131084 EHB131084 EQX131084 FAT131084 FKP131084 FUL131084 GEH131084 GOD131084 GXZ131084 HHV131084 HRR131084 IBN131084 ILJ131084 IVF131084 JFB131084 JOX131084 JYT131084 KIP131084 KSL131084 LCH131084 LMD131084 LVZ131084 MFV131084 MPR131084 MZN131084 NJJ131084 NTF131084 ODB131084 OMX131084 OWT131084 PGP131084 PQL131084 QAH131084 QKD131084 QTZ131084 RDV131084 RNR131084 RXN131084 SHJ131084 SRF131084 TBB131084 TKX131084 TUT131084 UEP131084 UOL131084 UYH131084 VID131084 VRZ131084 WBV131084 WLR131084 WVN131084 F196620 JB196620 SX196620 ACT196620 AMP196620 AWL196620 BGH196620 BQD196620 BZZ196620 CJV196620 CTR196620 DDN196620 DNJ196620 DXF196620 EHB196620 EQX196620 FAT196620 FKP196620 FUL196620 GEH196620 GOD196620 GXZ196620 HHV196620 HRR196620 IBN196620 ILJ196620 IVF196620 JFB196620 JOX196620 JYT196620 KIP196620 KSL196620 LCH196620 LMD196620 LVZ196620 MFV196620 MPR196620 MZN196620 NJJ196620 NTF196620 ODB196620 OMX196620 OWT196620 PGP196620 PQL196620 QAH196620 QKD196620 QTZ196620 RDV196620 RNR196620 RXN196620 SHJ196620 SRF196620 TBB196620 TKX196620 TUT196620 UEP196620 UOL196620 UYH196620 VID196620 VRZ196620 WBV196620 WLR196620 WVN196620 F262156 JB262156 SX262156 ACT262156 AMP262156 AWL262156 BGH262156 BQD262156 BZZ262156 CJV262156 CTR262156 DDN262156 DNJ262156 DXF262156 EHB262156 EQX262156 FAT262156 FKP262156 FUL262156 GEH262156 GOD262156 GXZ262156 HHV262156 HRR262156 IBN262156 ILJ262156 IVF262156 JFB262156 JOX262156 JYT262156 KIP262156 KSL262156 LCH262156 LMD262156 LVZ262156 MFV262156 MPR262156 MZN262156 NJJ262156 NTF262156 ODB262156 OMX262156 OWT262156 PGP262156 PQL262156 QAH262156 QKD262156 QTZ262156 RDV262156 RNR262156 RXN262156 SHJ262156 SRF262156 TBB262156 TKX262156 TUT262156 UEP262156 UOL262156 UYH262156 VID262156 VRZ262156 WBV262156 WLR262156 WVN262156 F327692 JB327692 SX327692 ACT327692 AMP327692 AWL327692 BGH327692 BQD327692 BZZ327692 CJV327692 CTR327692 DDN327692 DNJ327692 DXF327692 EHB327692 EQX327692 FAT327692 FKP327692 FUL327692 GEH327692 GOD327692 GXZ327692 HHV327692 HRR327692 IBN327692 ILJ327692 IVF327692 JFB327692 JOX327692 JYT327692 KIP327692 KSL327692 LCH327692 LMD327692 LVZ327692 MFV327692 MPR327692 MZN327692 NJJ327692 NTF327692 ODB327692 OMX327692 OWT327692 PGP327692 PQL327692 QAH327692 QKD327692 QTZ327692 RDV327692 RNR327692 RXN327692 SHJ327692 SRF327692 TBB327692 TKX327692 TUT327692 UEP327692 UOL327692 UYH327692 VID327692 VRZ327692 WBV327692 WLR327692 WVN327692 F393228 JB393228 SX393228 ACT393228 AMP393228 AWL393228 BGH393228 BQD393228 BZZ393228 CJV393228 CTR393228 DDN393228 DNJ393228 DXF393228 EHB393228 EQX393228 FAT393228 FKP393228 FUL393228 GEH393228 GOD393228 GXZ393228 HHV393228 HRR393228 IBN393228 ILJ393228 IVF393228 JFB393228 JOX393228 JYT393228 KIP393228 KSL393228 LCH393228 LMD393228 LVZ393228 MFV393228 MPR393228 MZN393228 NJJ393228 NTF393228 ODB393228 OMX393228 OWT393228 PGP393228 PQL393228 QAH393228 QKD393228 QTZ393228 RDV393228 RNR393228 RXN393228 SHJ393228 SRF393228 TBB393228 TKX393228 TUT393228 UEP393228 UOL393228 UYH393228 VID393228 VRZ393228 WBV393228 WLR393228 WVN393228 F458764 JB458764 SX458764 ACT458764 AMP458764 AWL458764 BGH458764 BQD458764 BZZ458764 CJV458764 CTR458764 DDN458764 DNJ458764 DXF458764 EHB458764 EQX458764 FAT458764 FKP458764 FUL458764 GEH458764 GOD458764 GXZ458764 HHV458764 HRR458764 IBN458764 ILJ458764 IVF458764 JFB458764 JOX458764 JYT458764 KIP458764 KSL458764 LCH458764 LMD458764 LVZ458764 MFV458764 MPR458764 MZN458764 NJJ458764 NTF458764 ODB458764 OMX458764 OWT458764 PGP458764 PQL458764 QAH458764 QKD458764 QTZ458764 RDV458764 RNR458764 RXN458764 SHJ458764 SRF458764 TBB458764 TKX458764 TUT458764 UEP458764 UOL458764 UYH458764 VID458764 VRZ458764 WBV458764 WLR458764 WVN458764 F524300 JB524300 SX524300 ACT524300 AMP524300 AWL524300 BGH524300 BQD524300 BZZ524300 CJV524300 CTR524300 DDN524300 DNJ524300 DXF524300 EHB524300 EQX524300 FAT524300 FKP524300 FUL524300 GEH524300 GOD524300 GXZ524300 HHV524300 HRR524300 IBN524300 ILJ524300 IVF524300 JFB524300 JOX524300 JYT524300 KIP524300 KSL524300 LCH524300 LMD524300 LVZ524300 MFV524300 MPR524300 MZN524300 NJJ524300 NTF524300 ODB524300 OMX524300 OWT524300 PGP524300 PQL524300 QAH524300 QKD524300 QTZ524300 RDV524300 RNR524300 RXN524300 SHJ524300 SRF524300 TBB524300 TKX524300 TUT524300 UEP524300 UOL524300 UYH524300 VID524300 VRZ524300 WBV524300 WLR524300 WVN524300 F589836 JB589836 SX589836 ACT589836 AMP589836 AWL589836 BGH589836 BQD589836 BZZ589836 CJV589836 CTR589836 DDN589836 DNJ589836 DXF589836 EHB589836 EQX589836 FAT589836 FKP589836 FUL589836 GEH589836 GOD589836 GXZ589836 HHV589836 HRR589836 IBN589836 ILJ589836 IVF589836 JFB589836 JOX589836 JYT589836 KIP589836 KSL589836 LCH589836 LMD589836 LVZ589836 MFV589836 MPR589836 MZN589836 NJJ589836 NTF589836 ODB589836 OMX589836 OWT589836 PGP589836 PQL589836 QAH589836 QKD589836 QTZ589836 RDV589836 RNR589836 RXN589836 SHJ589836 SRF589836 TBB589836 TKX589836 TUT589836 UEP589836 UOL589836 UYH589836 VID589836 VRZ589836 WBV589836 WLR589836 WVN589836 F655372 JB655372 SX655372 ACT655372 AMP655372 AWL655372 BGH655372 BQD655372 BZZ655372 CJV655372 CTR655372 DDN655372 DNJ655372 DXF655372 EHB655372 EQX655372 FAT655372 FKP655372 FUL655372 GEH655372 GOD655372 GXZ655372 HHV655372 HRR655372 IBN655372 ILJ655372 IVF655372 JFB655372 JOX655372 JYT655372 KIP655372 KSL655372 LCH655372 LMD655372 LVZ655372 MFV655372 MPR655372 MZN655372 NJJ655372 NTF655372 ODB655372 OMX655372 OWT655372 PGP655372 PQL655372 QAH655372 QKD655372 QTZ655372 RDV655372 RNR655372 RXN655372 SHJ655372 SRF655372 TBB655372 TKX655372 TUT655372 UEP655372 UOL655372 UYH655372 VID655372 VRZ655372 WBV655372 WLR655372 WVN655372 F720908 JB720908 SX720908 ACT720908 AMP720908 AWL720908 BGH720908 BQD720908 BZZ720908 CJV720908 CTR720908 DDN720908 DNJ720908 DXF720908 EHB720908 EQX720908 FAT720908 FKP720908 FUL720908 GEH720908 GOD720908 GXZ720908 HHV720908 HRR720908 IBN720908 ILJ720908 IVF720908 JFB720908 JOX720908 JYT720908 KIP720908 KSL720908 LCH720908 LMD720908 LVZ720908 MFV720908 MPR720908 MZN720908 NJJ720908 NTF720908 ODB720908 OMX720908 OWT720908 PGP720908 PQL720908 QAH720908 QKD720908 QTZ720908 RDV720908 RNR720908 RXN720908 SHJ720908 SRF720908 TBB720908 TKX720908 TUT720908 UEP720908 UOL720908 UYH720908 VID720908 VRZ720908 WBV720908 WLR720908 WVN720908 F786444 JB786444 SX786444 ACT786444 AMP786444 AWL786444 BGH786444 BQD786444 BZZ786444 CJV786444 CTR786444 DDN786444 DNJ786444 DXF786444 EHB786444 EQX786444 FAT786444 FKP786444 FUL786444 GEH786444 GOD786444 GXZ786444 HHV786444 HRR786444 IBN786444 ILJ786444 IVF786444 JFB786444 JOX786444 JYT786444 KIP786444 KSL786444 LCH786444 LMD786444 LVZ786444 MFV786444 MPR786444 MZN786444 NJJ786444 NTF786444 ODB786444 OMX786444 OWT786444 PGP786444 PQL786444 QAH786444 QKD786444 QTZ786444 RDV786444 RNR786444 RXN786444 SHJ786444 SRF786444 TBB786444 TKX786444 TUT786444 UEP786444 UOL786444 UYH786444 VID786444 VRZ786444 WBV786444 WLR786444 WVN786444 F851980 JB851980 SX851980 ACT851980 AMP851980 AWL851980 BGH851980 BQD851980 BZZ851980 CJV851980 CTR851980 DDN851980 DNJ851980 DXF851980 EHB851980 EQX851980 FAT851980 FKP851980 FUL851980 GEH851980 GOD851980 GXZ851980 HHV851980 HRR851980 IBN851980 ILJ851980 IVF851980 JFB851980 JOX851980 JYT851980 KIP851980 KSL851980 LCH851980 LMD851980 LVZ851980 MFV851980 MPR851980 MZN851980 NJJ851980 NTF851980 ODB851980 OMX851980 OWT851980 PGP851980 PQL851980 QAH851980 QKD851980 QTZ851980 RDV851980 RNR851980 RXN851980 SHJ851980 SRF851980 TBB851980 TKX851980 TUT851980 UEP851980 UOL851980 UYH851980 VID851980 VRZ851980 WBV851980 WLR851980 WVN851980 F917516 JB917516 SX917516 ACT917516 AMP917516 AWL917516 BGH917516 BQD917516 BZZ917516 CJV917516 CTR917516 DDN917516 DNJ917516 DXF917516 EHB917516 EQX917516 FAT917516 FKP917516 FUL917516 GEH917516 GOD917516 GXZ917516 HHV917516 HRR917516 IBN917516 ILJ917516 IVF917516 JFB917516 JOX917516 JYT917516 KIP917516 KSL917516 LCH917516 LMD917516 LVZ917516 MFV917516 MPR917516 MZN917516 NJJ917516 NTF917516 ODB917516 OMX917516 OWT917516 PGP917516 PQL917516 QAH917516 QKD917516 QTZ917516 RDV917516 RNR917516 RXN917516 SHJ917516 SRF917516 TBB917516 TKX917516 TUT917516 UEP917516 UOL917516 UYH917516 VID917516 VRZ917516 WBV917516 WLR917516 WVN917516 F983052 JB983052 SX983052 ACT983052 AMP983052 AWL983052 BGH983052 BQD983052 BZZ983052 CJV983052 CTR983052 DDN983052 DNJ983052 DXF983052 EHB983052 EQX983052 FAT983052 FKP983052 FUL983052 GEH983052 GOD983052 GXZ983052 HHV983052 HRR983052 IBN983052 ILJ983052 IVF983052 JFB983052 JOX983052 JYT983052 KIP983052 KSL983052 LCH983052 LMD983052 LVZ983052 MFV983052 MPR983052 MZN983052 NJJ983052 NTF983052 ODB983052 OMX983052 OWT983052 PGP983052 PQL983052 QAH983052 QKD983052 QTZ983052 RDV983052 RNR983052 RXN983052 SHJ983052 SRF983052 TBB983052 TKX983052 TUT983052 UEP983052 UOL983052 UYH983052 VID983052 VRZ983052 WBV983052 WLR983052 WVN983052"/>
    <dataValidation type="list" allowBlank="1" showInputMessage="1" showErrorMessage="1" sqref="A13:A53 IW13:IW53 SS13:SS53 ACO13:ACO53 AMK13:AMK53 AWG13:AWG53 BGC13:BGC53 BPY13:BPY53 BZU13:BZU53 CJQ13:CJQ53 CTM13:CTM53 DDI13:DDI53 DNE13:DNE53 DXA13:DXA53 EGW13:EGW53 EQS13:EQS53 FAO13:FAO53 FKK13:FKK53 FUG13:FUG53 GEC13:GEC53 GNY13:GNY53 GXU13:GXU53 HHQ13:HHQ53 HRM13:HRM53 IBI13:IBI53 ILE13:ILE53 IVA13:IVA53 JEW13:JEW53 JOS13:JOS53 JYO13:JYO53 KIK13:KIK53 KSG13:KSG53 LCC13:LCC53 LLY13:LLY53 LVU13:LVU53 MFQ13:MFQ53 MPM13:MPM53 MZI13:MZI53 NJE13:NJE53 NTA13:NTA53 OCW13:OCW53 OMS13:OMS53 OWO13:OWO53 PGK13:PGK53 PQG13:PQG53 QAC13:QAC53 QJY13:QJY53 QTU13:QTU53 RDQ13:RDQ53 RNM13:RNM53 RXI13:RXI53 SHE13:SHE53 SRA13:SRA53 TAW13:TAW53 TKS13:TKS53 TUO13:TUO53 UEK13:UEK53 UOG13:UOG53 UYC13:UYC53 VHY13:VHY53 VRU13:VRU53 WBQ13:WBQ53 WLM13:WLM53 WVI13:WVI53 A65549:A65589 IW65549:IW65589 SS65549:SS65589 ACO65549:ACO65589 AMK65549:AMK65589 AWG65549:AWG65589 BGC65549:BGC65589 BPY65549:BPY65589 BZU65549:BZU65589 CJQ65549:CJQ65589 CTM65549:CTM65589 DDI65549:DDI65589 DNE65549:DNE65589 DXA65549:DXA65589 EGW65549:EGW65589 EQS65549:EQS65589 FAO65549:FAO65589 FKK65549:FKK65589 FUG65549:FUG65589 GEC65549:GEC65589 GNY65549:GNY65589 GXU65549:GXU65589 HHQ65549:HHQ65589 HRM65549:HRM65589 IBI65549:IBI65589 ILE65549:ILE65589 IVA65549:IVA65589 JEW65549:JEW65589 JOS65549:JOS65589 JYO65549:JYO65589 KIK65549:KIK65589 KSG65549:KSG65589 LCC65549:LCC65589 LLY65549:LLY65589 LVU65549:LVU65589 MFQ65549:MFQ65589 MPM65549:MPM65589 MZI65549:MZI65589 NJE65549:NJE65589 NTA65549:NTA65589 OCW65549:OCW65589 OMS65549:OMS65589 OWO65549:OWO65589 PGK65549:PGK65589 PQG65549:PQG65589 QAC65549:QAC65589 QJY65549:QJY65589 QTU65549:QTU65589 RDQ65549:RDQ65589 RNM65549:RNM65589 RXI65549:RXI65589 SHE65549:SHE65589 SRA65549:SRA65589 TAW65549:TAW65589 TKS65549:TKS65589 TUO65549:TUO65589 UEK65549:UEK65589 UOG65549:UOG65589 UYC65549:UYC65589 VHY65549:VHY65589 VRU65549:VRU65589 WBQ65549:WBQ65589 WLM65549:WLM65589 WVI65549:WVI65589 A131085:A131125 IW131085:IW131125 SS131085:SS131125 ACO131085:ACO131125 AMK131085:AMK131125 AWG131085:AWG131125 BGC131085:BGC131125 BPY131085:BPY131125 BZU131085:BZU131125 CJQ131085:CJQ131125 CTM131085:CTM131125 DDI131085:DDI131125 DNE131085:DNE131125 DXA131085:DXA131125 EGW131085:EGW131125 EQS131085:EQS131125 FAO131085:FAO131125 FKK131085:FKK131125 FUG131085:FUG131125 GEC131085:GEC131125 GNY131085:GNY131125 GXU131085:GXU131125 HHQ131085:HHQ131125 HRM131085:HRM131125 IBI131085:IBI131125 ILE131085:ILE131125 IVA131085:IVA131125 JEW131085:JEW131125 JOS131085:JOS131125 JYO131085:JYO131125 KIK131085:KIK131125 KSG131085:KSG131125 LCC131085:LCC131125 LLY131085:LLY131125 LVU131085:LVU131125 MFQ131085:MFQ131125 MPM131085:MPM131125 MZI131085:MZI131125 NJE131085:NJE131125 NTA131085:NTA131125 OCW131085:OCW131125 OMS131085:OMS131125 OWO131085:OWO131125 PGK131085:PGK131125 PQG131085:PQG131125 QAC131085:QAC131125 QJY131085:QJY131125 QTU131085:QTU131125 RDQ131085:RDQ131125 RNM131085:RNM131125 RXI131085:RXI131125 SHE131085:SHE131125 SRA131085:SRA131125 TAW131085:TAW131125 TKS131085:TKS131125 TUO131085:TUO131125 UEK131085:UEK131125 UOG131085:UOG131125 UYC131085:UYC131125 VHY131085:VHY131125 VRU131085:VRU131125 WBQ131085:WBQ131125 WLM131085:WLM131125 WVI131085:WVI131125 A196621:A196661 IW196621:IW196661 SS196621:SS196661 ACO196621:ACO196661 AMK196621:AMK196661 AWG196621:AWG196661 BGC196621:BGC196661 BPY196621:BPY196661 BZU196621:BZU196661 CJQ196621:CJQ196661 CTM196621:CTM196661 DDI196621:DDI196661 DNE196621:DNE196661 DXA196621:DXA196661 EGW196621:EGW196661 EQS196621:EQS196661 FAO196621:FAO196661 FKK196621:FKK196661 FUG196621:FUG196661 GEC196621:GEC196661 GNY196621:GNY196661 GXU196621:GXU196661 HHQ196621:HHQ196661 HRM196621:HRM196661 IBI196621:IBI196661 ILE196621:ILE196661 IVA196621:IVA196661 JEW196621:JEW196661 JOS196621:JOS196661 JYO196621:JYO196661 KIK196621:KIK196661 KSG196621:KSG196661 LCC196621:LCC196661 LLY196621:LLY196661 LVU196621:LVU196661 MFQ196621:MFQ196661 MPM196621:MPM196661 MZI196621:MZI196661 NJE196621:NJE196661 NTA196621:NTA196661 OCW196621:OCW196661 OMS196621:OMS196661 OWO196621:OWO196661 PGK196621:PGK196661 PQG196621:PQG196661 QAC196621:QAC196661 QJY196621:QJY196661 QTU196621:QTU196661 RDQ196621:RDQ196661 RNM196621:RNM196661 RXI196621:RXI196661 SHE196621:SHE196661 SRA196621:SRA196661 TAW196621:TAW196661 TKS196621:TKS196661 TUO196621:TUO196661 UEK196621:UEK196661 UOG196621:UOG196661 UYC196621:UYC196661 VHY196621:VHY196661 VRU196621:VRU196661 WBQ196621:WBQ196661 WLM196621:WLM196661 WVI196621:WVI196661 A262157:A262197 IW262157:IW262197 SS262157:SS262197 ACO262157:ACO262197 AMK262157:AMK262197 AWG262157:AWG262197 BGC262157:BGC262197 BPY262157:BPY262197 BZU262157:BZU262197 CJQ262157:CJQ262197 CTM262157:CTM262197 DDI262157:DDI262197 DNE262157:DNE262197 DXA262157:DXA262197 EGW262157:EGW262197 EQS262157:EQS262197 FAO262157:FAO262197 FKK262157:FKK262197 FUG262157:FUG262197 GEC262157:GEC262197 GNY262157:GNY262197 GXU262157:GXU262197 HHQ262157:HHQ262197 HRM262157:HRM262197 IBI262157:IBI262197 ILE262157:ILE262197 IVA262157:IVA262197 JEW262157:JEW262197 JOS262157:JOS262197 JYO262157:JYO262197 KIK262157:KIK262197 KSG262157:KSG262197 LCC262157:LCC262197 LLY262157:LLY262197 LVU262157:LVU262197 MFQ262157:MFQ262197 MPM262157:MPM262197 MZI262157:MZI262197 NJE262157:NJE262197 NTA262157:NTA262197 OCW262157:OCW262197 OMS262157:OMS262197 OWO262157:OWO262197 PGK262157:PGK262197 PQG262157:PQG262197 QAC262157:QAC262197 QJY262157:QJY262197 QTU262157:QTU262197 RDQ262157:RDQ262197 RNM262157:RNM262197 RXI262157:RXI262197 SHE262157:SHE262197 SRA262157:SRA262197 TAW262157:TAW262197 TKS262157:TKS262197 TUO262157:TUO262197 UEK262157:UEK262197 UOG262157:UOG262197 UYC262157:UYC262197 VHY262157:VHY262197 VRU262157:VRU262197 WBQ262157:WBQ262197 WLM262157:WLM262197 WVI262157:WVI262197 A327693:A327733 IW327693:IW327733 SS327693:SS327733 ACO327693:ACO327733 AMK327693:AMK327733 AWG327693:AWG327733 BGC327693:BGC327733 BPY327693:BPY327733 BZU327693:BZU327733 CJQ327693:CJQ327733 CTM327693:CTM327733 DDI327693:DDI327733 DNE327693:DNE327733 DXA327693:DXA327733 EGW327693:EGW327733 EQS327693:EQS327733 FAO327693:FAO327733 FKK327693:FKK327733 FUG327693:FUG327733 GEC327693:GEC327733 GNY327693:GNY327733 GXU327693:GXU327733 HHQ327693:HHQ327733 HRM327693:HRM327733 IBI327693:IBI327733 ILE327693:ILE327733 IVA327693:IVA327733 JEW327693:JEW327733 JOS327693:JOS327733 JYO327693:JYO327733 KIK327693:KIK327733 KSG327693:KSG327733 LCC327693:LCC327733 LLY327693:LLY327733 LVU327693:LVU327733 MFQ327693:MFQ327733 MPM327693:MPM327733 MZI327693:MZI327733 NJE327693:NJE327733 NTA327693:NTA327733 OCW327693:OCW327733 OMS327693:OMS327733 OWO327693:OWO327733 PGK327693:PGK327733 PQG327693:PQG327733 QAC327693:QAC327733 QJY327693:QJY327733 QTU327693:QTU327733 RDQ327693:RDQ327733 RNM327693:RNM327733 RXI327693:RXI327733 SHE327693:SHE327733 SRA327693:SRA327733 TAW327693:TAW327733 TKS327693:TKS327733 TUO327693:TUO327733 UEK327693:UEK327733 UOG327693:UOG327733 UYC327693:UYC327733 VHY327693:VHY327733 VRU327693:VRU327733 WBQ327693:WBQ327733 WLM327693:WLM327733 WVI327693:WVI327733 A393229:A393269 IW393229:IW393269 SS393229:SS393269 ACO393229:ACO393269 AMK393229:AMK393269 AWG393229:AWG393269 BGC393229:BGC393269 BPY393229:BPY393269 BZU393229:BZU393269 CJQ393229:CJQ393269 CTM393229:CTM393269 DDI393229:DDI393269 DNE393229:DNE393269 DXA393229:DXA393269 EGW393229:EGW393269 EQS393229:EQS393269 FAO393229:FAO393269 FKK393229:FKK393269 FUG393229:FUG393269 GEC393229:GEC393269 GNY393229:GNY393269 GXU393229:GXU393269 HHQ393229:HHQ393269 HRM393229:HRM393269 IBI393229:IBI393269 ILE393229:ILE393269 IVA393229:IVA393269 JEW393229:JEW393269 JOS393229:JOS393269 JYO393229:JYO393269 KIK393229:KIK393269 KSG393229:KSG393269 LCC393229:LCC393269 LLY393229:LLY393269 LVU393229:LVU393269 MFQ393229:MFQ393269 MPM393229:MPM393269 MZI393229:MZI393269 NJE393229:NJE393269 NTA393229:NTA393269 OCW393229:OCW393269 OMS393229:OMS393269 OWO393229:OWO393269 PGK393229:PGK393269 PQG393229:PQG393269 QAC393229:QAC393269 QJY393229:QJY393269 QTU393229:QTU393269 RDQ393229:RDQ393269 RNM393229:RNM393269 RXI393229:RXI393269 SHE393229:SHE393269 SRA393229:SRA393269 TAW393229:TAW393269 TKS393229:TKS393269 TUO393229:TUO393269 UEK393229:UEK393269 UOG393229:UOG393269 UYC393229:UYC393269 VHY393229:VHY393269 VRU393229:VRU393269 WBQ393229:WBQ393269 WLM393229:WLM393269 WVI393229:WVI393269 A458765:A458805 IW458765:IW458805 SS458765:SS458805 ACO458765:ACO458805 AMK458765:AMK458805 AWG458765:AWG458805 BGC458765:BGC458805 BPY458765:BPY458805 BZU458765:BZU458805 CJQ458765:CJQ458805 CTM458765:CTM458805 DDI458765:DDI458805 DNE458765:DNE458805 DXA458765:DXA458805 EGW458765:EGW458805 EQS458765:EQS458805 FAO458765:FAO458805 FKK458765:FKK458805 FUG458765:FUG458805 GEC458765:GEC458805 GNY458765:GNY458805 GXU458765:GXU458805 HHQ458765:HHQ458805 HRM458765:HRM458805 IBI458765:IBI458805 ILE458765:ILE458805 IVA458765:IVA458805 JEW458765:JEW458805 JOS458765:JOS458805 JYO458765:JYO458805 KIK458765:KIK458805 KSG458765:KSG458805 LCC458765:LCC458805 LLY458765:LLY458805 LVU458765:LVU458805 MFQ458765:MFQ458805 MPM458765:MPM458805 MZI458765:MZI458805 NJE458765:NJE458805 NTA458765:NTA458805 OCW458765:OCW458805 OMS458765:OMS458805 OWO458765:OWO458805 PGK458765:PGK458805 PQG458765:PQG458805 QAC458765:QAC458805 QJY458765:QJY458805 QTU458765:QTU458805 RDQ458765:RDQ458805 RNM458765:RNM458805 RXI458765:RXI458805 SHE458765:SHE458805 SRA458765:SRA458805 TAW458765:TAW458805 TKS458765:TKS458805 TUO458765:TUO458805 UEK458765:UEK458805 UOG458765:UOG458805 UYC458765:UYC458805 VHY458765:VHY458805 VRU458765:VRU458805 WBQ458765:WBQ458805 WLM458765:WLM458805 WVI458765:WVI458805 A524301:A524341 IW524301:IW524341 SS524301:SS524341 ACO524301:ACO524341 AMK524301:AMK524341 AWG524301:AWG524341 BGC524301:BGC524341 BPY524301:BPY524341 BZU524301:BZU524341 CJQ524301:CJQ524341 CTM524301:CTM524341 DDI524301:DDI524341 DNE524301:DNE524341 DXA524301:DXA524341 EGW524301:EGW524341 EQS524301:EQS524341 FAO524301:FAO524341 FKK524301:FKK524341 FUG524301:FUG524341 GEC524301:GEC524341 GNY524301:GNY524341 GXU524301:GXU524341 HHQ524301:HHQ524341 HRM524301:HRM524341 IBI524301:IBI524341 ILE524301:ILE524341 IVA524301:IVA524341 JEW524301:JEW524341 JOS524301:JOS524341 JYO524301:JYO524341 KIK524301:KIK524341 KSG524301:KSG524341 LCC524301:LCC524341 LLY524301:LLY524341 LVU524301:LVU524341 MFQ524301:MFQ524341 MPM524301:MPM524341 MZI524301:MZI524341 NJE524301:NJE524341 NTA524301:NTA524341 OCW524301:OCW524341 OMS524301:OMS524341 OWO524301:OWO524341 PGK524301:PGK524341 PQG524301:PQG524341 QAC524301:QAC524341 QJY524301:QJY524341 QTU524301:QTU524341 RDQ524301:RDQ524341 RNM524301:RNM524341 RXI524301:RXI524341 SHE524301:SHE524341 SRA524301:SRA524341 TAW524301:TAW524341 TKS524301:TKS524341 TUO524301:TUO524341 UEK524301:UEK524341 UOG524301:UOG524341 UYC524301:UYC524341 VHY524301:VHY524341 VRU524301:VRU524341 WBQ524301:WBQ524341 WLM524301:WLM524341 WVI524301:WVI524341 A589837:A589877 IW589837:IW589877 SS589837:SS589877 ACO589837:ACO589877 AMK589837:AMK589877 AWG589837:AWG589877 BGC589837:BGC589877 BPY589837:BPY589877 BZU589837:BZU589877 CJQ589837:CJQ589877 CTM589837:CTM589877 DDI589837:DDI589877 DNE589837:DNE589877 DXA589837:DXA589877 EGW589837:EGW589877 EQS589837:EQS589877 FAO589837:FAO589877 FKK589837:FKK589877 FUG589837:FUG589877 GEC589837:GEC589877 GNY589837:GNY589877 GXU589837:GXU589877 HHQ589837:HHQ589877 HRM589837:HRM589877 IBI589837:IBI589877 ILE589837:ILE589877 IVA589837:IVA589877 JEW589837:JEW589877 JOS589837:JOS589877 JYO589837:JYO589877 KIK589837:KIK589877 KSG589837:KSG589877 LCC589837:LCC589877 LLY589837:LLY589877 LVU589837:LVU589877 MFQ589837:MFQ589877 MPM589837:MPM589877 MZI589837:MZI589877 NJE589837:NJE589877 NTA589837:NTA589877 OCW589837:OCW589877 OMS589837:OMS589877 OWO589837:OWO589877 PGK589837:PGK589877 PQG589837:PQG589877 QAC589837:QAC589877 QJY589837:QJY589877 QTU589837:QTU589877 RDQ589837:RDQ589877 RNM589837:RNM589877 RXI589837:RXI589877 SHE589837:SHE589877 SRA589837:SRA589877 TAW589837:TAW589877 TKS589837:TKS589877 TUO589837:TUO589877 UEK589837:UEK589877 UOG589837:UOG589877 UYC589837:UYC589877 VHY589837:VHY589877 VRU589837:VRU589877 WBQ589837:WBQ589877 WLM589837:WLM589877 WVI589837:WVI589877 A655373:A655413 IW655373:IW655413 SS655373:SS655413 ACO655373:ACO655413 AMK655373:AMK655413 AWG655373:AWG655413 BGC655373:BGC655413 BPY655373:BPY655413 BZU655373:BZU655413 CJQ655373:CJQ655413 CTM655373:CTM655413 DDI655373:DDI655413 DNE655373:DNE655413 DXA655373:DXA655413 EGW655373:EGW655413 EQS655373:EQS655413 FAO655373:FAO655413 FKK655373:FKK655413 FUG655373:FUG655413 GEC655373:GEC655413 GNY655373:GNY655413 GXU655373:GXU655413 HHQ655373:HHQ655413 HRM655373:HRM655413 IBI655373:IBI655413 ILE655373:ILE655413 IVA655373:IVA655413 JEW655373:JEW655413 JOS655373:JOS655413 JYO655373:JYO655413 KIK655373:KIK655413 KSG655373:KSG655413 LCC655373:LCC655413 LLY655373:LLY655413 LVU655373:LVU655413 MFQ655373:MFQ655413 MPM655373:MPM655413 MZI655373:MZI655413 NJE655373:NJE655413 NTA655373:NTA655413 OCW655373:OCW655413 OMS655373:OMS655413 OWO655373:OWO655413 PGK655373:PGK655413 PQG655373:PQG655413 QAC655373:QAC655413 QJY655373:QJY655413 QTU655373:QTU655413 RDQ655373:RDQ655413 RNM655373:RNM655413 RXI655373:RXI655413 SHE655373:SHE655413 SRA655373:SRA655413 TAW655373:TAW655413 TKS655373:TKS655413 TUO655373:TUO655413 UEK655373:UEK655413 UOG655373:UOG655413 UYC655373:UYC655413 VHY655373:VHY655413 VRU655373:VRU655413 WBQ655373:WBQ655413 WLM655373:WLM655413 WVI655373:WVI655413 A720909:A720949 IW720909:IW720949 SS720909:SS720949 ACO720909:ACO720949 AMK720909:AMK720949 AWG720909:AWG720949 BGC720909:BGC720949 BPY720909:BPY720949 BZU720909:BZU720949 CJQ720909:CJQ720949 CTM720909:CTM720949 DDI720909:DDI720949 DNE720909:DNE720949 DXA720909:DXA720949 EGW720909:EGW720949 EQS720909:EQS720949 FAO720909:FAO720949 FKK720909:FKK720949 FUG720909:FUG720949 GEC720909:GEC720949 GNY720909:GNY720949 GXU720909:GXU720949 HHQ720909:HHQ720949 HRM720909:HRM720949 IBI720909:IBI720949 ILE720909:ILE720949 IVA720909:IVA720949 JEW720909:JEW720949 JOS720909:JOS720949 JYO720909:JYO720949 KIK720909:KIK720949 KSG720909:KSG720949 LCC720909:LCC720949 LLY720909:LLY720949 LVU720909:LVU720949 MFQ720909:MFQ720949 MPM720909:MPM720949 MZI720909:MZI720949 NJE720909:NJE720949 NTA720909:NTA720949 OCW720909:OCW720949 OMS720909:OMS720949 OWO720909:OWO720949 PGK720909:PGK720949 PQG720909:PQG720949 QAC720909:QAC720949 QJY720909:QJY720949 QTU720909:QTU720949 RDQ720909:RDQ720949 RNM720909:RNM720949 RXI720909:RXI720949 SHE720909:SHE720949 SRA720909:SRA720949 TAW720909:TAW720949 TKS720909:TKS720949 TUO720909:TUO720949 UEK720909:UEK720949 UOG720909:UOG720949 UYC720909:UYC720949 VHY720909:VHY720949 VRU720909:VRU720949 WBQ720909:WBQ720949 WLM720909:WLM720949 WVI720909:WVI720949 A786445:A786485 IW786445:IW786485 SS786445:SS786485 ACO786445:ACO786485 AMK786445:AMK786485 AWG786445:AWG786485 BGC786445:BGC786485 BPY786445:BPY786485 BZU786445:BZU786485 CJQ786445:CJQ786485 CTM786445:CTM786485 DDI786445:DDI786485 DNE786445:DNE786485 DXA786445:DXA786485 EGW786445:EGW786485 EQS786445:EQS786485 FAO786445:FAO786485 FKK786445:FKK786485 FUG786445:FUG786485 GEC786445:GEC786485 GNY786445:GNY786485 GXU786445:GXU786485 HHQ786445:HHQ786485 HRM786445:HRM786485 IBI786445:IBI786485 ILE786445:ILE786485 IVA786445:IVA786485 JEW786445:JEW786485 JOS786445:JOS786485 JYO786445:JYO786485 KIK786445:KIK786485 KSG786445:KSG786485 LCC786445:LCC786485 LLY786445:LLY786485 LVU786445:LVU786485 MFQ786445:MFQ786485 MPM786445:MPM786485 MZI786445:MZI786485 NJE786445:NJE786485 NTA786445:NTA786485 OCW786445:OCW786485 OMS786445:OMS786485 OWO786445:OWO786485 PGK786445:PGK786485 PQG786445:PQG786485 QAC786445:QAC786485 QJY786445:QJY786485 QTU786445:QTU786485 RDQ786445:RDQ786485 RNM786445:RNM786485 RXI786445:RXI786485 SHE786445:SHE786485 SRA786445:SRA786485 TAW786445:TAW786485 TKS786445:TKS786485 TUO786445:TUO786485 UEK786445:UEK786485 UOG786445:UOG786485 UYC786445:UYC786485 VHY786445:VHY786485 VRU786445:VRU786485 WBQ786445:WBQ786485 WLM786445:WLM786485 WVI786445:WVI786485 A851981:A852021 IW851981:IW852021 SS851981:SS852021 ACO851981:ACO852021 AMK851981:AMK852021 AWG851981:AWG852021 BGC851981:BGC852021 BPY851981:BPY852021 BZU851981:BZU852021 CJQ851981:CJQ852021 CTM851981:CTM852021 DDI851981:DDI852021 DNE851981:DNE852021 DXA851981:DXA852021 EGW851981:EGW852021 EQS851981:EQS852021 FAO851981:FAO852021 FKK851981:FKK852021 FUG851981:FUG852021 GEC851981:GEC852021 GNY851981:GNY852021 GXU851981:GXU852021 HHQ851981:HHQ852021 HRM851981:HRM852021 IBI851981:IBI852021 ILE851981:ILE852021 IVA851981:IVA852021 JEW851981:JEW852021 JOS851981:JOS852021 JYO851981:JYO852021 KIK851981:KIK852021 KSG851981:KSG852021 LCC851981:LCC852021 LLY851981:LLY852021 LVU851981:LVU852021 MFQ851981:MFQ852021 MPM851981:MPM852021 MZI851981:MZI852021 NJE851981:NJE852021 NTA851981:NTA852021 OCW851981:OCW852021 OMS851981:OMS852021 OWO851981:OWO852021 PGK851981:PGK852021 PQG851981:PQG852021 QAC851981:QAC852021 QJY851981:QJY852021 QTU851981:QTU852021 RDQ851981:RDQ852021 RNM851981:RNM852021 RXI851981:RXI852021 SHE851981:SHE852021 SRA851981:SRA852021 TAW851981:TAW852021 TKS851981:TKS852021 TUO851981:TUO852021 UEK851981:UEK852021 UOG851981:UOG852021 UYC851981:UYC852021 VHY851981:VHY852021 VRU851981:VRU852021 WBQ851981:WBQ852021 WLM851981:WLM852021 WVI851981:WVI852021 A917517:A917557 IW917517:IW917557 SS917517:SS917557 ACO917517:ACO917557 AMK917517:AMK917557 AWG917517:AWG917557 BGC917517:BGC917557 BPY917517:BPY917557 BZU917517:BZU917557 CJQ917517:CJQ917557 CTM917517:CTM917557 DDI917517:DDI917557 DNE917517:DNE917557 DXA917517:DXA917557 EGW917517:EGW917557 EQS917517:EQS917557 FAO917517:FAO917557 FKK917517:FKK917557 FUG917517:FUG917557 GEC917517:GEC917557 GNY917517:GNY917557 GXU917517:GXU917557 HHQ917517:HHQ917557 HRM917517:HRM917557 IBI917517:IBI917557 ILE917517:ILE917557 IVA917517:IVA917557 JEW917517:JEW917557 JOS917517:JOS917557 JYO917517:JYO917557 KIK917517:KIK917557 KSG917517:KSG917557 LCC917517:LCC917557 LLY917517:LLY917557 LVU917517:LVU917557 MFQ917517:MFQ917557 MPM917517:MPM917557 MZI917517:MZI917557 NJE917517:NJE917557 NTA917517:NTA917557 OCW917517:OCW917557 OMS917517:OMS917557 OWO917517:OWO917557 PGK917517:PGK917557 PQG917517:PQG917557 QAC917517:QAC917557 QJY917517:QJY917557 QTU917517:QTU917557 RDQ917517:RDQ917557 RNM917517:RNM917557 RXI917517:RXI917557 SHE917517:SHE917557 SRA917517:SRA917557 TAW917517:TAW917557 TKS917517:TKS917557 TUO917517:TUO917557 UEK917517:UEK917557 UOG917517:UOG917557 UYC917517:UYC917557 VHY917517:VHY917557 VRU917517:VRU917557 WBQ917517:WBQ917557 WLM917517:WLM917557 WVI917517:WVI917557 A983053:A983093 IW983053:IW983093 SS983053:SS983093 ACO983053:ACO983093 AMK983053:AMK983093 AWG983053:AWG983093 BGC983053:BGC983093 BPY983053:BPY983093 BZU983053:BZU983093 CJQ983053:CJQ983093 CTM983053:CTM983093 DDI983053:DDI983093 DNE983053:DNE983093 DXA983053:DXA983093 EGW983053:EGW983093 EQS983053:EQS983093 FAO983053:FAO983093 FKK983053:FKK983093 FUG983053:FUG983093 GEC983053:GEC983093 GNY983053:GNY983093 GXU983053:GXU983093 HHQ983053:HHQ983093 HRM983053:HRM983093 IBI983053:IBI983093 ILE983053:ILE983093 IVA983053:IVA983093 JEW983053:JEW983093 JOS983053:JOS983093 JYO983053:JYO983093 KIK983053:KIK983093 KSG983053:KSG983093 LCC983053:LCC983093 LLY983053:LLY983093 LVU983053:LVU983093 MFQ983053:MFQ983093 MPM983053:MPM983093 MZI983053:MZI983093 NJE983053:NJE983093 NTA983053:NTA983093 OCW983053:OCW983093 OMS983053:OMS983093 OWO983053:OWO983093 PGK983053:PGK983093 PQG983053:PQG983093 QAC983053:QAC983093 QJY983053:QJY983093 QTU983053:QTU983093 RDQ983053:RDQ983093 RNM983053:RNM983093 RXI983053:RXI983093 SHE983053:SHE983093 SRA983053:SRA983093 TAW983053:TAW983093 TKS983053:TKS983093 TUO983053:TUO983093 UEK983053:UEK983093 UOG983053:UOG983093 UYC983053:UYC983093 VHY983053:VHY983093 VRU983053:VRU983093 WBQ983053:WBQ983093 WLM983053:WLM983093 WVI983053:WVI983093">
      <mc:AlternateContent xmlns:x12ac="http://schemas.microsoft.com/office/spreadsheetml/2011/1/ac" xmlns:mc="http://schemas.openxmlformats.org/markup-compatibility/2006">
        <mc:Choice Requires="x12ac">
          <x12ac:list>Käyttö- ja kiinteä omaisuus, Ostopalvelut,"Aineet, tarvikkeet ja muut kustannukset", Matkakustannukset (15% malli), Yksikkökustannus</x12ac:list>
        </mc:Choice>
        <mc:Fallback>
          <formula1>"Käyttö- ja kiinteä omaisuus, Ostopalvelut,Aineet, tarvikkeet ja muut kustannukset, Matkakustannukset (15% malli), Yksikkökustannus"</formula1>
        </mc:Fallback>
      </mc:AlternateContent>
    </dataValidation>
  </dataValidations>
  <hyperlinks>
    <hyperlink ref="I3:K3" location="'Aloita tästä'!A1" display="PALAA TÄSTÄ KANSISIVULLE"/>
  </hyperlinks>
  <pageMargins left="0.39370078740157483" right="0.70866141732283472" top="0.59055118110236227" bottom="0.39370078740157483" header="0.39370078740157483" footer="0.31496062992125984"/>
  <pageSetup paperSize="9" orientation="landscape" r:id="rId1"/>
  <headerFooter>
    <oddHeader xml:space="preserve">&amp;R&amp;A - &amp;P(&amp;N)
</oddHeader>
  </headerFooter>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dimension ref="A3:K60"/>
  <sheetViews>
    <sheetView showGridLines="0" topLeftCell="A7" zoomScaleNormal="100" workbookViewId="0">
      <selection activeCell="J25" sqref="J25"/>
    </sheetView>
  </sheetViews>
  <sheetFormatPr defaultRowHeight="12.75" x14ac:dyDescent="0.2"/>
  <cols>
    <col min="1" max="1" width="20.42578125" style="154" customWidth="1"/>
    <col min="2" max="2" width="13.7109375" style="154" customWidth="1"/>
    <col min="3" max="3" width="29.5703125" style="154" customWidth="1"/>
    <col min="4" max="5" width="14.42578125" customWidth="1"/>
    <col min="6" max="6" width="26.28515625" customWidth="1"/>
    <col min="7" max="7" width="18.85546875" style="154" customWidth="1"/>
    <col min="8" max="255" width="9.140625" style="154"/>
    <col min="256" max="256" width="2.5703125" style="154" customWidth="1"/>
    <col min="257" max="257" width="17.140625" style="154" customWidth="1"/>
    <col min="258" max="258" width="19" style="154" customWidth="1"/>
    <col min="259" max="259" width="29.5703125" style="154" customWidth="1"/>
    <col min="260" max="260" width="21" style="154" customWidth="1"/>
    <col min="261" max="261" width="23.5703125" style="154" customWidth="1"/>
    <col min="262" max="262" width="26.28515625" style="154" customWidth="1"/>
    <col min="263" max="263" width="18.85546875" style="154" customWidth="1"/>
    <col min="264" max="511" width="9.140625" style="154"/>
    <col min="512" max="512" width="2.5703125" style="154" customWidth="1"/>
    <col min="513" max="513" width="17.140625" style="154" customWidth="1"/>
    <col min="514" max="514" width="19" style="154" customWidth="1"/>
    <col min="515" max="515" width="29.5703125" style="154" customWidth="1"/>
    <col min="516" max="516" width="21" style="154" customWidth="1"/>
    <col min="517" max="517" width="23.5703125" style="154" customWidth="1"/>
    <col min="518" max="518" width="26.28515625" style="154" customWidth="1"/>
    <col min="519" max="519" width="18.85546875" style="154" customWidth="1"/>
    <col min="520" max="767" width="9.140625" style="154"/>
    <col min="768" max="768" width="2.5703125" style="154" customWidth="1"/>
    <col min="769" max="769" width="17.140625" style="154" customWidth="1"/>
    <col min="770" max="770" width="19" style="154" customWidth="1"/>
    <col min="771" max="771" width="29.5703125" style="154" customWidth="1"/>
    <col min="772" max="772" width="21" style="154" customWidth="1"/>
    <col min="773" max="773" width="23.5703125" style="154" customWidth="1"/>
    <col min="774" max="774" width="26.28515625" style="154" customWidth="1"/>
    <col min="775" max="775" width="18.85546875" style="154" customWidth="1"/>
    <col min="776" max="1023" width="9.140625" style="154"/>
    <col min="1024" max="1024" width="2.5703125" style="154" customWidth="1"/>
    <col min="1025" max="1025" width="17.140625" style="154" customWidth="1"/>
    <col min="1026" max="1026" width="19" style="154" customWidth="1"/>
    <col min="1027" max="1027" width="29.5703125" style="154" customWidth="1"/>
    <col min="1028" max="1028" width="21" style="154" customWidth="1"/>
    <col min="1029" max="1029" width="23.5703125" style="154" customWidth="1"/>
    <col min="1030" max="1030" width="26.28515625" style="154" customWidth="1"/>
    <col min="1031" max="1031" width="18.85546875" style="154" customWidth="1"/>
    <col min="1032" max="1279" width="9.140625" style="154"/>
    <col min="1280" max="1280" width="2.5703125" style="154" customWidth="1"/>
    <col min="1281" max="1281" width="17.140625" style="154" customWidth="1"/>
    <col min="1282" max="1282" width="19" style="154" customWidth="1"/>
    <col min="1283" max="1283" width="29.5703125" style="154" customWidth="1"/>
    <col min="1284" max="1284" width="21" style="154" customWidth="1"/>
    <col min="1285" max="1285" width="23.5703125" style="154" customWidth="1"/>
    <col min="1286" max="1286" width="26.28515625" style="154" customWidth="1"/>
    <col min="1287" max="1287" width="18.85546875" style="154" customWidth="1"/>
    <col min="1288" max="1535" width="9.140625" style="154"/>
    <col min="1536" max="1536" width="2.5703125" style="154" customWidth="1"/>
    <col min="1537" max="1537" width="17.140625" style="154" customWidth="1"/>
    <col min="1538" max="1538" width="19" style="154" customWidth="1"/>
    <col min="1539" max="1539" width="29.5703125" style="154" customWidth="1"/>
    <col min="1540" max="1540" width="21" style="154" customWidth="1"/>
    <col min="1541" max="1541" width="23.5703125" style="154" customWidth="1"/>
    <col min="1542" max="1542" width="26.28515625" style="154" customWidth="1"/>
    <col min="1543" max="1543" width="18.85546875" style="154" customWidth="1"/>
    <col min="1544" max="1791" width="9.140625" style="154"/>
    <col min="1792" max="1792" width="2.5703125" style="154" customWidth="1"/>
    <col min="1793" max="1793" width="17.140625" style="154" customWidth="1"/>
    <col min="1794" max="1794" width="19" style="154" customWidth="1"/>
    <col min="1795" max="1795" width="29.5703125" style="154" customWidth="1"/>
    <col min="1796" max="1796" width="21" style="154" customWidth="1"/>
    <col min="1797" max="1797" width="23.5703125" style="154" customWidth="1"/>
    <col min="1798" max="1798" width="26.28515625" style="154" customWidth="1"/>
    <col min="1799" max="1799" width="18.85546875" style="154" customWidth="1"/>
    <col min="1800" max="2047" width="9.140625" style="154"/>
    <col min="2048" max="2048" width="2.5703125" style="154" customWidth="1"/>
    <col min="2049" max="2049" width="17.140625" style="154" customWidth="1"/>
    <col min="2050" max="2050" width="19" style="154" customWidth="1"/>
    <col min="2051" max="2051" width="29.5703125" style="154" customWidth="1"/>
    <col min="2052" max="2052" width="21" style="154" customWidth="1"/>
    <col min="2053" max="2053" width="23.5703125" style="154" customWidth="1"/>
    <col min="2054" max="2054" width="26.28515625" style="154" customWidth="1"/>
    <col min="2055" max="2055" width="18.85546875" style="154" customWidth="1"/>
    <col min="2056" max="2303" width="9.140625" style="154"/>
    <col min="2304" max="2304" width="2.5703125" style="154" customWidth="1"/>
    <col min="2305" max="2305" width="17.140625" style="154" customWidth="1"/>
    <col min="2306" max="2306" width="19" style="154" customWidth="1"/>
    <col min="2307" max="2307" width="29.5703125" style="154" customWidth="1"/>
    <col min="2308" max="2308" width="21" style="154" customWidth="1"/>
    <col min="2309" max="2309" width="23.5703125" style="154" customWidth="1"/>
    <col min="2310" max="2310" width="26.28515625" style="154" customWidth="1"/>
    <col min="2311" max="2311" width="18.85546875" style="154" customWidth="1"/>
    <col min="2312" max="2559" width="9.140625" style="154"/>
    <col min="2560" max="2560" width="2.5703125" style="154" customWidth="1"/>
    <col min="2561" max="2561" width="17.140625" style="154" customWidth="1"/>
    <col min="2562" max="2562" width="19" style="154" customWidth="1"/>
    <col min="2563" max="2563" width="29.5703125" style="154" customWidth="1"/>
    <col min="2564" max="2564" width="21" style="154" customWidth="1"/>
    <col min="2565" max="2565" width="23.5703125" style="154" customWidth="1"/>
    <col min="2566" max="2566" width="26.28515625" style="154" customWidth="1"/>
    <col min="2567" max="2567" width="18.85546875" style="154" customWidth="1"/>
    <col min="2568" max="2815" width="9.140625" style="154"/>
    <col min="2816" max="2816" width="2.5703125" style="154" customWidth="1"/>
    <col min="2817" max="2817" width="17.140625" style="154" customWidth="1"/>
    <col min="2818" max="2818" width="19" style="154" customWidth="1"/>
    <col min="2819" max="2819" width="29.5703125" style="154" customWidth="1"/>
    <col min="2820" max="2820" width="21" style="154" customWidth="1"/>
    <col min="2821" max="2821" width="23.5703125" style="154" customWidth="1"/>
    <col min="2822" max="2822" width="26.28515625" style="154" customWidth="1"/>
    <col min="2823" max="2823" width="18.85546875" style="154" customWidth="1"/>
    <col min="2824" max="3071" width="9.140625" style="154"/>
    <col min="3072" max="3072" width="2.5703125" style="154" customWidth="1"/>
    <col min="3073" max="3073" width="17.140625" style="154" customWidth="1"/>
    <col min="3074" max="3074" width="19" style="154" customWidth="1"/>
    <col min="3075" max="3075" width="29.5703125" style="154" customWidth="1"/>
    <col min="3076" max="3076" width="21" style="154" customWidth="1"/>
    <col min="3077" max="3077" width="23.5703125" style="154" customWidth="1"/>
    <col min="3078" max="3078" width="26.28515625" style="154" customWidth="1"/>
    <col min="3079" max="3079" width="18.85546875" style="154" customWidth="1"/>
    <col min="3080" max="3327" width="9.140625" style="154"/>
    <col min="3328" max="3328" width="2.5703125" style="154" customWidth="1"/>
    <col min="3329" max="3329" width="17.140625" style="154" customWidth="1"/>
    <col min="3330" max="3330" width="19" style="154" customWidth="1"/>
    <col min="3331" max="3331" width="29.5703125" style="154" customWidth="1"/>
    <col min="3332" max="3332" width="21" style="154" customWidth="1"/>
    <col min="3333" max="3333" width="23.5703125" style="154" customWidth="1"/>
    <col min="3334" max="3334" width="26.28515625" style="154" customWidth="1"/>
    <col min="3335" max="3335" width="18.85546875" style="154" customWidth="1"/>
    <col min="3336" max="3583" width="9.140625" style="154"/>
    <col min="3584" max="3584" width="2.5703125" style="154" customWidth="1"/>
    <col min="3585" max="3585" width="17.140625" style="154" customWidth="1"/>
    <col min="3586" max="3586" width="19" style="154" customWidth="1"/>
    <col min="3587" max="3587" width="29.5703125" style="154" customWidth="1"/>
    <col min="3588" max="3588" width="21" style="154" customWidth="1"/>
    <col min="3589" max="3589" width="23.5703125" style="154" customWidth="1"/>
    <col min="3590" max="3590" width="26.28515625" style="154" customWidth="1"/>
    <col min="3591" max="3591" width="18.85546875" style="154" customWidth="1"/>
    <col min="3592" max="3839" width="9.140625" style="154"/>
    <col min="3840" max="3840" width="2.5703125" style="154" customWidth="1"/>
    <col min="3841" max="3841" width="17.140625" style="154" customWidth="1"/>
    <col min="3842" max="3842" width="19" style="154" customWidth="1"/>
    <col min="3843" max="3843" width="29.5703125" style="154" customWidth="1"/>
    <col min="3844" max="3844" width="21" style="154" customWidth="1"/>
    <col min="3845" max="3845" width="23.5703125" style="154" customWidth="1"/>
    <col min="3846" max="3846" width="26.28515625" style="154" customWidth="1"/>
    <col min="3847" max="3847" width="18.85546875" style="154" customWidth="1"/>
    <col min="3848" max="4095" width="9.140625" style="154"/>
    <col min="4096" max="4096" width="2.5703125" style="154" customWidth="1"/>
    <col min="4097" max="4097" width="17.140625" style="154" customWidth="1"/>
    <col min="4098" max="4098" width="19" style="154" customWidth="1"/>
    <col min="4099" max="4099" width="29.5703125" style="154" customWidth="1"/>
    <col min="4100" max="4100" width="21" style="154" customWidth="1"/>
    <col min="4101" max="4101" width="23.5703125" style="154" customWidth="1"/>
    <col min="4102" max="4102" width="26.28515625" style="154" customWidth="1"/>
    <col min="4103" max="4103" width="18.85546875" style="154" customWidth="1"/>
    <col min="4104" max="4351" width="9.140625" style="154"/>
    <col min="4352" max="4352" width="2.5703125" style="154" customWidth="1"/>
    <col min="4353" max="4353" width="17.140625" style="154" customWidth="1"/>
    <col min="4354" max="4354" width="19" style="154" customWidth="1"/>
    <col min="4355" max="4355" width="29.5703125" style="154" customWidth="1"/>
    <col min="4356" max="4356" width="21" style="154" customWidth="1"/>
    <col min="4357" max="4357" width="23.5703125" style="154" customWidth="1"/>
    <col min="4358" max="4358" width="26.28515625" style="154" customWidth="1"/>
    <col min="4359" max="4359" width="18.85546875" style="154" customWidth="1"/>
    <col min="4360" max="4607" width="9.140625" style="154"/>
    <col min="4608" max="4608" width="2.5703125" style="154" customWidth="1"/>
    <col min="4609" max="4609" width="17.140625" style="154" customWidth="1"/>
    <col min="4610" max="4610" width="19" style="154" customWidth="1"/>
    <col min="4611" max="4611" width="29.5703125" style="154" customWidth="1"/>
    <col min="4612" max="4612" width="21" style="154" customWidth="1"/>
    <col min="4613" max="4613" width="23.5703125" style="154" customWidth="1"/>
    <col min="4614" max="4614" width="26.28515625" style="154" customWidth="1"/>
    <col min="4615" max="4615" width="18.85546875" style="154" customWidth="1"/>
    <col min="4616" max="4863" width="9.140625" style="154"/>
    <col min="4864" max="4864" width="2.5703125" style="154" customWidth="1"/>
    <col min="4865" max="4865" width="17.140625" style="154" customWidth="1"/>
    <col min="4866" max="4866" width="19" style="154" customWidth="1"/>
    <col min="4867" max="4867" width="29.5703125" style="154" customWidth="1"/>
    <col min="4868" max="4868" width="21" style="154" customWidth="1"/>
    <col min="4869" max="4869" width="23.5703125" style="154" customWidth="1"/>
    <col min="4870" max="4870" width="26.28515625" style="154" customWidth="1"/>
    <col min="4871" max="4871" width="18.85546875" style="154" customWidth="1"/>
    <col min="4872" max="5119" width="9.140625" style="154"/>
    <col min="5120" max="5120" width="2.5703125" style="154" customWidth="1"/>
    <col min="5121" max="5121" width="17.140625" style="154" customWidth="1"/>
    <col min="5122" max="5122" width="19" style="154" customWidth="1"/>
    <col min="5123" max="5123" width="29.5703125" style="154" customWidth="1"/>
    <col min="5124" max="5124" width="21" style="154" customWidth="1"/>
    <col min="5125" max="5125" width="23.5703125" style="154" customWidth="1"/>
    <col min="5126" max="5126" width="26.28515625" style="154" customWidth="1"/>
    <col min="5127" max="5127" width="18.85546875" style="154" customWidth="1"/>
    <col min="5128" max="5375" width="9.140625" style="154"/>
    <col min="5376" max="5376" width="2.5703125" style="154" customWidth="1"/>
    <col min="5377" max="5377" width="17.140625" style="154" customWidth="1"/>
    <col min="5378" max="5378" width="19" style="154" customWidth="1"/>
    <col min="5379" max="5379" width="29.5703125" style="154" customWidth="1"/>
    <col min="5380" max="5380" width="21" style="154" customWidth="1"/>
    <col min="5381" max="5381" width="23.5703125" style="154" customWidth="1"/>
    <col min="5382" max="5382" width="26.28515625" style="154" customWidth="1"/>
    <col min="5383" max="5383" width="18.85546875" style="154" customWidth="1"/>
    <col min="5384" max="5631" width="9.140625" style="154"/>
    <col min="5632" max="5632" width="2.5703125" style="154" customWidth="1"/>
    <col min="5633" max="5633" width="17.140625" style="154" customWidth="1"/>
    <col min="5634" max="5634" width="19" style="154" customWidth="1"/>
    <col min="5635" max="5635" width="29.5703125" style="154" customWidth="1"/>
    <col min="5636" max="5636" width="21" style="154" customWidth="1"/>
    <col min="5637" max="5637" width="23.5703125" style="154" customWidth="1"/>
    <col min="5638" max="5638" width="26.28515625" style="154" customWidth="1"/>
    <col min="5639" max="5639" width="18.85546875" style="154" customWidth="1"/>
    <col min="5640" max="5887" width="9.140625" style="154"/>
    <col min="5888" max="5888" width="2.5703125" style="154" customWidth="1"/>
    <col min="5889" max="5889" width="17.140625" style="154" customWidth="1"/>
    <col min="5890" max="5890" width="19" style="154" customWidth="1"/>
    <col min="5891" max="5891" width="29.5703125" style="154" customWidth="1"/>
    <col min="5892" max="5892" width="21" style="154" customWidth="1"/>
    <col min="5893" max="5893" width="23.5703125" style="154" customWidth="1"/>
    <col min="5894" max="5894" width="26.28515625" style="154" customWidth="1"/>
    <col min="5895" max="5895" width="18.85546875" style="154" customWidth="1"/>
    <col min="5896" max="6143" width="9.140625" style="154"/>
    <col min="6144" max="6144" width="2.5703125" style="154" customWidth="1"/>
    <col min="6145" max="6145" width="17.140625" style="154" customWidth="1"/>
    <col min="6146" max="6146" width="19" style="154" customWidth="1"/>
    <col min="6147" max="6147" width="29.5703125" style="154" customWidth="1"/>
    <col min="6148" max="6148" width="21" style="154" customWidth="1"/>
    <col min="6149" max="6149" width="23.5703125" style="154" customWidth="1"/>
    <col min="6150" max="6150" width="26.28515625" style="154" customWidth="1"/>
    <col min="6151" max="6151" width="18.85546875" style="154" customWidth="1"/>
    <col min="6152" max="6399" width="9.140625" style="154"/>
    <col min="6400" max="6400" width="2.5703125" style="154" customWidth="1"/>
    <col min="6401" max="6401" width="17.140625" style="154" customWidth="1"/>
    <col min="6402" max="6402" width="19" style="154" customWidth="1"/>
    <col min="6403" max="6403" width="29.5703125" style="154" customWidth="1"/>
    <col min="6404" max="6404" width="21" style="154" customWidth="1"/>
    <col min="6405" max="6405" width="23.5703125" style="154" customWidth="1"/>
    <col min="6406" max="6406" width="26.28515625" style="154" customWidth="1"/>
    <col min="6407" max="6407" width="18.85546875" style="154" customWidth="1"/>
    <col min="6408" max="6655" width="9.140625" style="154"/>
    <col min="6656" max="6656" width="2.5703125" style="154" customWidth="1"/>
    <col min="6657" max="6657" width="17.140625" style="154" customWidth="1"/>
    <col min="6658" max="6658" width="19" style="154" customWidth="1"/>
    <col min="6659" max="6659" width="29.5703125" style="154" customWidth="1"/>
    <col min="6660" max="6660" width="21" style="154" customWidth="1"/>
    <col min="6661" max="6661" width="23.5703125" style="154" customWidth="1"/>
    <col min="6662" max="6662" width="26.28515625" style="154" customWidth="1"/>
    <col min="6663" max="6663" width="18.85546875" style="154" customWidth="1"/>
    <col min="6664" max="6911" width="9.140625" style="154"/>
    <col min="6912" max="6912" width="2.5703125" style="154" customWidth="1"/>
    <col min="6913" max="6913" width="17.140625" style="154" customWidth="1"/>
    <col min="6914" max="6914" width="19" style="154" customWidth="1"/>
    <col min="6915" max="6915" width="29.5703125" style="154" customWidth="1"/>
    <col min="6916" max="6916" width="21" style="154" customWidth="1"/>
    <col min="6917" max="6917" width="23.5703125" style="154" customWidth="1"/>
    <col min="6918" max="6918" width="26.28515625" style="154" customWidth="1"/>
    <col min="6919" max="6919" width="18.85546875" style="154" customWidth="1"/>
    <col min="6920" max="7167" width="9.140625" style="154"/>
    <col min="7168" max="7168" width="2.5703125" style="154" customWidth="1"/>
    <col min="7169" max="7169" width="17.140625" style="154" customWidth="1"/>
    <col min="7170" max="7170" width="19" style="154" customWidth="1"/>
    <col min="7171" max="7171" width="29.5703125" style="154" customWidth="1"/>
    <col min="7172" max="7172" width="21" style="154" customWidth="1"/>
    <col min="7173" max="7173" width="23.5703125" style="154" customWidth="1"/>
    <col min="7174" max="7174" width="26.28515625" style="154" customWidth="1"/>
    <col min="7175" max="7175" width="18.85546875" style="154" customWidth="1"/>
    <col min="7176" max="7423" width="9.140625" style="154"/>
    <col min="7424" max="7424" width="2.5703125" style="154" customWidth="1"/>
    <col min="7425" max="7425" width="17.140625" style="154" customWidth="1"/>
    <col min="7426" max="7426" width="19" style="154" customWidth="1"/>
    <col min="7427" max="7427" width="29.5703125" style="154" customWidth="1"/>
    <col min="7428" max="7428" width="21" style="154" customWidth="1"/>
    <col min="7429" max="7429" width="23.5703125" style="154" customWidth="1"/>
    <col min="7430" max="7430" width="26.28515625" style="154" customWidth="1"/>
    <col min="7431" max="7431" width="18.85546875" style="154" customWidth="1"/>
    <col min="7432" max="7679" width="9.140625" style="154"/>
    <col min="7680" max="7680" width="2.5703125" style="154" customWidth="1"/>
    <col min="7681" max="7681" width="17.140625" style="154" customWidth="1"/>
    <col min="7682" max="7682" width="19" style="154" customWidth="1"/>
    <col min="7683" max="7683" width="29.5703125" style="154" customWidth="1"/>
    <col min="7684" max="7684" width="21" style="154" customWidth="1"/>
    <col min="7685" max="7685" width="23.5703125" style="154" customWidth="1"/>
    <col min="7686" max="7686" width="26.28515625" style="154" customWidth="1"/>
    <col min="7687" max="7687" width="18.85546875" style="154" customWidth="1"/>
    <col min="7688" max="7935" width="9.140625" style="154"/>
    <col min="7936" max="7936" width="2.5703125" style="154" customWidth="1"/>
    <col min="7937" max="7937" width="17.140625" style="154" customWidth="1"/>
    <col min="7938" max="7938" width="19" style="154" customWidth="1"/>
    <col min="7939" max="7939" width="29.5703125" style="154" customWidth="1"/>
    <col min="7940" max="7940" width="21" style="154" customWidth="1"/>
    <col min="7941" max="7941" width="23.5703125" style="154" customWidth="1"/>
    <col min="7942" max="7942" width="26.28515625" style="154" customWidth="1"/>
    <col min="7943" max="7943" width="18.85546875" style="154" customWidth="1"/>
    <col min="7944" max="8191" width="9.140625" style="154"/>
    <col min="8192" max="8192" width="2.5703125" style="154" customWidth="1"/>
    <col min="8193" max="8193" width="17.140625" style="154" customWidth="1"/>
    <col min="8194" max="8194" width="19" style="154" customWidth="1"/>
    <col min="8195" max="8195" width="29.5703125" style="154" customWidth="1"/>
    <col min="8196" max="8196" width="21" style="154" customWidth="1"/>
    <col min="8197" max="8197" width="23.5703125" style="154" customWidth="1"/>
    <col min="8198" max="8198" width="26.28515625" style="154" customWidth="1"/>
    <col min="8199" max="8199" width="18.85546875" style="154" customWidth="1"/>
    <col min="8200" max="8447" width="9.140625" style="154"/>
    <col min="8448" max="8448" width="2.5703125" style="154" customWidth="1"/>
    <col min="8449" max="8449" width="17.140625" style="154" customWidth="1"/>
    <col min="8450" max="8450" width="19" style="154" customWidth="1"/>
    <col min="8451" max="8451" width="29.5703125" style="154" customWidth="1"/>
    <col min="8452" max="8452" width="21" style="154" customWidth="1"/>
    <col min="8453" max="8453" width="23.5703125" style="154" customWidth="1"/>
    <col min="8454" max="8454" width="26.28515625" style="154" customWidth="1"/>
    <col min="8455" max="8455" width="18.85546875" style="154" customWidth="1"/>
    <col min="8456" max="8703" width="9.140625" style="154"/>
    <col min="8704" max="8704" width="2.5703125" style="154" customWidth="1"/>
    <col min="8705" max="8705" width="17.140625" style="154" customWidth="1"/>
    <col min="8706" max="8706" width="19" style="154" customWidth="1"/>
    <col min="8707" max="8707" width="29.5703125" style="154" customWidth="1"/>
    <col min="8708" max="8708" width="21" style="154" customWidth="1"/>
    <col min="8709" max="8709" width="23.5703125" style="154" customWidth="1"/>
    <col min="8710" max="8710" width="26.28515625" style="154" customWidth="1"/>
    <col min="8711" max="8711" width="18.85546875" style="154" customWidth="1"/>
    <col min="8712" max="8959" width="9.140625" style="154"/>
    <col min="8960" max="8960" width="2.5703125" style="154" customWidth="1"/>
    <col min="8961" max="8961" width="17.140625" style="154" customWidth="1"/>
    <col min="8962" max="8962" width="19" style="154" customWidth="1"/>
    <col min="8963" max="8963" width="29.5703125" style="154" customWidth="1"/>
    <col min="8964" max="8964" width="21" style="154" customWidth="1"/>
    <col min="8965" max="8965" width="23.5703125" style="154" customWidth="1"/>
    <col min="8966" max="8966" width="26.28515625" style="154" customWidth="1"/>
    <col min="8967" max="8967" width="18.85546875" style="154" customWidth="1"/>
    <col min="8968" max="9215" width="9.140625" style="154"/>
    <col min="9216" max="9216" width="2.5703125" style="154" customWidth="1"/>
    <col min="9217" max="9217" width="17.140625" style="154" customWidth="1"/>
    <col min="9218" max="9218" width="19" style="154" customWidth="1"/>
    <col min="9219" max="9219" width="29.5703125" style="154" customWidth="1"/>
    <col min="9220" max="9220" width="21" style="154" customWidth="1"/>
    <col min="9221" max="9221" width="23.5703125" style="154" customWidth="1"/>
    <col min="9222" max="9222" width="26.28515625" style="154" customWidth="1"/>
    <col min="9223" max="9223" width="18.85546875" style="154" customWidth="1"/>
    <col min="9224" max="9471" width="9.140625" style="154"/>
    <col min="9472" max="9472" width="2.5703125" style="154" customWidth="1"/>
    <col min="9473" max="9473" width="17.140625" style="154" customWidth="1"/>
    <col min="9474" max="9474" width="19" style="154" customWidth="1"/>
    <col min="9475" max="9475" width="29.5703125" style="154" customWidth="1"/>
    <col min="9476" max="9476" width="21" style="154" customWidth="1"/>
    <col min="9477" max="9477" width="23.5703125" style="154" customWidth="1"/>
    <col min="9478" max="9478" width="26.28515625" style="154" customWidth="1"/>
    <col min="9479" max="9479" width="18.85546875" style="154" customWidth="1"/>
    <col min="9480" max="9727" width="9.140625" style="154"/>
    <col min="9728" max="9728" width="2.5703125" style="154" customWidth="1"/>
    <col min="9729" max="9729" width="17.140625" style="154" customWidth="1"/>
    <col min="9730" max="9730" width="19" style="154" customWidth="1"/>
    <col min="9731" max="9731" width="29.5703125" style="154" customWidth="1"/>
    <col min="9732" max="9732" width="21" style="154" customWidth="1"/>
    <col min="9733" max="9733" width="23.5703125" style="154" customWidth="1"/>
    <col min="9734" max="9734" width="26.28515625" style="154" customWidth="1"/>
    <col min="9735" max="9735" width="18.85546875" style="154" customWidth="1"/>
    <col min="9736" max="9983" width="9.140625" style="154"/>
    <col min="9984" max="9984" width="2.5703125" style="154" customWidth="1"/>
    <col min="9985" max="9985" width="17.140625" style="154" customWidth="1"/>
    <col min="9986" max="9986" width="19" style="154" customWidth="1"/>
    <col min="9987" max="9987" width="29.5703125" style="154" customWidth="1"/>
    <col min="9988" max="9988" width="21" style="154" customWidth="1"/>
    <col min="9989" max="9989" width="23.5703125" style="154" customWidth="1"/>
    <col min="9990" max="9990" width="26.28515625" style="154" customWidth="1"/>
    <col min="9991" max="9991" width="18.85546875" style="154" customWidth="1"/>
    <col min="9992" max="10239" width="9.140625" style="154"/>
    <col min="10240" max="10240" width="2.5703125" style="154" customWidth="1"/>
    <col min="10241" max="10241" width="17.140625" style="154" customWidth="1"/>
    <col min="10242" max="10242" width="19" style="154" customWidth="1"/>
    <col min="10243" max="10243" width="29.5703125" style="154" customWidth="1"/>
    <col min="10244" max="10244" width="21" style="154" customWidth="1"/>
    <col min="10245" max="10245" width="23.5703125" style="154" customWidth="1"/>
    <col min="10246" max="10246" width="26.28515625" style="154" customWidth="1"/>
    <col min="10247" max="10247" width="18.85546875" style="154" customWidth="1"/>
    <col min="10248" max="10495" width="9.140625" style="154"/>
    <col min="10496" max="10496" width="2.5703125" style="154" customWidth="1"/>
    <col min="10497" max="10497" width="17.140625" style="154" customWidth="1"/>
    <col min="10498" max="10498" width="19" style="154" customWidth="1"/>
    <col min="10499" max="10499" width="29.5703125" style="154" customWidth="1"/>
    <col min="10500" max="10500" width="21" style="154" customWidth="1"/>
    <col min="10501" max="10501" width="23.5703125" style="154" customWidth="1"/>
    <col min="10502" max="10502" width="26.28515625" style="154" customWidth="1"/>
    <col min="10503" max="10503" width="18.85546875" style="154" customWidth="1"/>
    <col min="10504" max="10751" width="9.140625" style="154"/>
    <col min="10752" max="10752" width="2.5703125" style="154" customWidth="1"/>
    <col min="10753" max="10753" width="17.140625" style="154" customWidth="1"/>
    <col min="10754" max="10754" width="19" style="154" customWidth="1"/>
    <col min="10755" max="10755" width="29.5703125" style="154" customWidth="1"/>
    <col min="10756" max="10756" width="21" style="154" customWidth="1"/>
    <col min="10757" max="10757" width="23.5703125" style="154" customWidth="1"/>
    <col min="10758" max="10758" width="26.28515625" style="154" customWidth="1"/>
    <col min="10759" max="10759" width="18.85546875" style="154" customWidth="1"/>
    <col min="10760" max="11007" width="9.140625" style="154"/>
    <col min="11008" max="11008" width="2.5703125" style="154" customWidth="1"/>
    <col min="11009" max="11009" width="17.140625" style="154" customWidth="1"/>
    <col min="11010" max="11010" width="19" style="154" customWidth="1"/>
    <col min="11011" max="11011" width="29.5703125" style="154" customWidth="1"/>
    <col min="11012" max="11012" width="21" style="154" customWidth="1"/>
    <col min="11013" max="11013" width="23.5703125" style="154" customWidth="1"/>
    <col min="11014" max="11014" width="26.28515625" style="154" customWidth="1"/>
    <col min="11015" max="11015" width="18.85546875" style="154" customWidth="1"/>
    <col min="11016" max="11263" width="9.140625" style="154"/>
    <col min="11264" max="11264" width="2.5703125" style="154" customWidth="1"/>
    <col min="11265" max="11265" width="17.140625" style="154" customWidth="1"/>
    <col min="11266" max="11266" width="19" style="154" customWidth="1"/>
    <col min="11267" max="11267" width="29.5703125" style="154" customWidth="1"/>
    <col min="11268" max="11268" width="21" style="154" customWidth="1"/>
    <col min="11269" max="11269" width="23.5703125" style="154" customWidth="1"/>
    <col min="11270" max="11270" width="26.28515625" style="154" customWidth="1"/>
    <col min="11271" max="11271" width="18.85546875" style="154" customWidth="1"/>
    <col min="11272" max="11519" width="9.140625" style="154"/>
    <col min="11520" max="11520" width="2.5703125" style="154" customWidth="1"/>
    <col min="11521" max="11521" width="17.140625" style="154" customWidth="1"/>
    <col min="11522" max="11522" width="19" style="154" customWidth="1"/>
    <col min="11523" max="11523" width="29.5703125" style="154" customWidth="1"/>
    <col min="11524" max="11524" width="21" style="154" customWidth="1"/>
    <col min="11525" max="11525" width="23.5703125" style="154" customWidth="1"/>
    <col min="11526" max="11526" width="26.28515625" style="154" customWidth="1"/>
    <col min="11527" max="11527" width="18.85546875" style="154" customWidth="1"/>
    <col min="11528" max="11775" width="9.140625" style="154"/>
    <col min="11776" max="11776" width="2.5703125" style="154" customWidth="1"/>
    <col min="11777" max="11777" width="17.140625" style="154" customWidth="1"/>
    <col min="11778" max="11778" width="19" style="154" customWidth="1"/>
    <col min="11779" max="11779" width="29.5703125" style="154" customWidth="1"/>
    <col min="11780" max="11780" width="21" style="154" customWidth="1"/>
    <col min="11781" max="11781" width="23.5703125" style="154" customWidth="1"/>
    <col min="11782" max="11782" width="26.28515625" style="154" customWidth="1"/>
    <col min="11783" max="11783" width="18.85546875" style="154" customWidth="1"/>
    <col min="11784" max="12031" width="9.140625" style="154"/>
    <col min="12032" max="12032" width="2.5703125" style="154" customWidth="1"/>
    <col min="12033" max="12033" width="17.140625" style="154" customWidth="1"/>
    <col min="12034" max="12034" width="19" style="154" customWidth="1"/>
    <col min="12035" max="12035" width="29.5703125" style="154" customWidth="1"/>
    <col min="12036" max="12036" width="21" style="154" customWidth="1"/>
    <col min="12037" max="12037" width="23.5703125" style="154" customWidth="1"/>
    <col min="12038" max="12038" width="26.28515625" style="154" customWidth="1"/>
    <col min="12039" max="12039" width="18.85546875" style="154" customWidth="1"/>
    <col min="12040" max="12287" width="9.140625" style="154"/>
    <col min="12288" max="12288" width="2.5703125" style="154" customWidth="1"/>
    <col min="12289" max="12289" width="17.140625" style="154" customWidth="1"/>
    <col min="12290" max="12290" width="19" style="154" customWidth="1"/>
    <col min="12291" max="12291" width="29.5703125" style="154" customWidth="1"/>
    <col min="12292" max="12292" width="21" style="154" customWidth="1"/>
    <col min="12293" max="12293" width="23.5703125" style="154" customWidth="1"/>
    <col min="12294" max="12294" width="26.28515625" style="154" customWidth="1"/>
    <col min="12295" max="12295" width="18.85546875" style="154" customWidth="1"/>
    <col min="12296" max="12543" width="9.140625" style="154"/>
    <col min="12544" max="12544" width="2.5703125" style="154" customWidth="1"/>
    <col min="12545" max="12545" width="17.140625" style="154" customWidth="1"/>
    <col min="12546" max="12546" width="19" style="154" customWidth="1"/>
    <col min="12547" max="12547" width="29.5703125" style="154" customWidth="1"/>
    <col min="12548" max="12548" width="21" style="154" customWidth="1"/>
    <col min="12549" max="12549" width="23.5703125" style="154" customWidth="1"/>
    <col min="12550" max="12550" width="26.28515625" style="154" customWidth="1"/>
    <col min="12551" max="12551" width="18.85546875" style="154" customWidth="1"/>
    <col min="12552" max="12799" width="9.140625" style="154"/>
    <col min="12800" max="12800" width="2.5703125" style="154" customWidth="1"/>
    <col min="12801" max="12801" width="17.140625" style="154" customWidth="1"/>
    <col min="12802" max="12802" width="19" style="154" customWidth="1"/>
    <col min="12803" max="12803" width="29.5703125" style="154" customWidth="1"/>
    <col min="12804" max="12804" width="21" style="154" customWidth="1"/>
    <col min="12805" max="12805" width="23.5703125" style="154" customWidth="1"/>
    <col min="12806" max="12806" width="26.28515625" style="154" customWidth="1"/>
    <col min="12807" max="12807" width="18.85546875" style="154" customWidth="1"/>
    <col min="12808" max="13055" width="9.140625" style="154"/>
    <col min="13056" max="13056" width="2.5703125" style="154" customWidth="1"/>
    <col min="13057" max="13057" width="17.140625" style="154" customWidth="1"/>
    <col min="13058" max="13058" width="19" style="154" customWidth="1"/>
    <col min="13059" max="13059" width="29.5703125" style="154" customWidth="1"/>
    <col min="13060" max="13060" width="21" style="154" customWidth="1"/>
    <col min="13061" max="13061" width="23.5703125" style="154" customWidth="1"/>
    <col min="13062" max="13062" width="26.28515625" style="154" customWidth="1"/>
    <col min="13063" max="13063" width="18.85546875" style="154" customWidth="1"/>
    <col min="13064" max="13311" width="9.140625" style="154"/>
    <col min="13312" max="13312" width="2.5703125" style="154" customWidth="1"/>
    <col min="13313" max="13313" width="17.140625" style="154" customWidth="1"/>
    <col min="13314" max="13314" width="19" style="154" customWidth="1"/>
    <col min="13315" max="13315" width="29.5703125" style="154" customWidth="1"/>
    <col min="13316" max="13316" width="21" style="154" customWidth="1"/>
    <col min="13317" max="13317" width="23.5703125" style="154" customWidth="1"/>
    <col min="13318" max="13318" width="26.28515625" style="154" customWidth="1"/>
    <col min="13319" max="13319" width="18.85546875" style="154" customWidth="1"/>
    <col min="13320" max="13567" width="9.140625" style="154"/>
    <col min="13568" max="13568" width="2.5703125" style="154" customWidth="1"/>
    <col min="13569" max="13569" width="17.140625" style="154" customWidth="1"/>
    <col min="13570" max="13570" width="19" style="154" customWidth="1"/>
    <col min="13571" max="13571" width="29.5703125" style="154" customWidth="1"/>
    <col min="13572" max="13572" width="21" style="154" customWidth="1"/>
    <col min="13573" max="13573" width="23.5703125" style="154" customWidth="1"/>
    <col min="13574" max="13574" width="26.28515625" style="154" customWidth="1"/>
    <col min="13575" max="13575" width="18.85546875" style="154" customWidth="1"/>
    <col min="13576" max="13823" width="9.140625" style="154"/>
    <col min="13824" max="13824" width="2.5703125" style="154" customWidth="1"/>
    <col min="13825" max="13825" width="17.140625" style="154" customWidth="1"/>
    <col min="13826" max="13826" width="19" style="154" customWidth="1"/>
    <col min="13827" max="13827" width="29.5703125" style="154" customWidth="1"/>
    <col min="13828" max="13828" width="21" style="154" customWidth="1"/>
    <col min="13829" max="13829" width="23.5703125" style="154" customWidth="1"/>
    <col min="13830" max="13830" width="26.28515625" style="154" customWidth="1"/>
    <col min="13831" max="13831" width="18.85546875" style="154" customWidth="1"/>
    <col min="13832" max="14079" width="9.140625" style="154"/>
    <col min="14080" max="14080" width="2.5703125" style="154" customWidth="1"/>
    <col min="14081" max="14081" width="17.140625" style="154" customWidth="1"/>
    <col min="14082" max="14082" width="19" style="154" customWidth="1"/>
    <col min="14083" max="14083" width="29.5703125" style="154" customWidth="1"/>
    <col min="14084" max="14084" width="21" style="154" customWidth="1"/>
    <col min="14085" max="14085" width="23.5703125" style="154" customWidth="1"/>
    <col min="14086" max="14086" width="26.28515625" style="154" customWidth="1"/>
    <col min="14087" max="14087" width="18.85546875" style="154" customWidth="1"/>
    <col min="14088" max="14335" width="9.140625" style="154"/>
    <col min="14336" max="14336" width="2.5703125" style="154" customWidth="1"/>
    <col min="14337" max="14337" width="17.140625" style="154" customWidth="1"/>
    <col min="14338" max="14338" width="19" style="154" customWidth="1"/>
    <col min="14339" max="14339" width="29.5703125" style="154" customWidth="1"/>
    <col min="14340" max="14340" width="21" style="154" customWidth="1"/>
    <col min="14341" max="14341" width="23.5703125" style="154" customWidth="1"/>
    <col min="14342" max="14342" width="26.28515625" style="154" customWidth="1"/>
    <col min="14343" max="14343" width="18.85546875" style="154" customWidth="1"/>
    <col min="14344" max="14591" width="9.140625" style="154"/>
    <col min="14592" max="14592" width="2.5703125" style="154" customWidth="1"/>
    <col min="14593" max="14593" width="17.140625" style="154" customWidth="1"/>
    <col min="14594" max="14594" width="19" style="154" customWidth="1"/>
    <col min="14595" max="14595" width="29.5703125" style="154" customWidth="1"/>
    <col min="14596" max="14596" width="21" style="154" customWidth="1"/>
    <col min="14597" max="14597" width="23.5703125" style="154" customWidth="1"/>
    <col min="14598" max="14598" width="26.28515625" style="154" customWidth="1"/>
    <col min="14599" max="14599" width="18.85546875" style="154" customWidth="1"/>
    <col min="14600" max="14847" width="9.140625" style="154"/>
    <col min="14848" max="14848" width="2.5703125" style="154" customWidth="1"/>
    <col min="14849" max="14849" width="17.140625" style="154" customWidth="1"/>
    <col min="14850" max="14850" width="19" style="154" customWidth="1"/>
    <col min="14851" max="14851" width="29.5703125" style="154" customWidth="1"/>
    <col min="14852" max="14852" width="21" style="154" customWidth="1"/>
    <col min="14853" max="14853" width="23.5703125" style="154" customWidth="1"/>
    <col min="14854" max="14854" width="26.28515625" style="154" customWidth="1"/>
    <col min="14855" max="14855" width="18.85546875" style="154" customWidth="1"/>
    <col min="14856" max="15103" width="9.140625" style="154"/>
    <col min="15104" max="15104" width="2.5703125" style="154" customWidth="1"/>
    <col min="15105" max="15105" width="17.140625" style="154" customWidth="1"/>
    <col min="15106" max="15106" width="19" style="154" customWidth="1"/>
    <col min="15107" max="15107" width="29.5703125" style="154" customWidth="1"/>
    <col min="15108" max="15108" width="21" style="154" customWidth="1"/>
    <col min="15109" max="15109" width="23.5703125" style="154" customWidth="1"/>
    <col min="15110" max="15110" width="26.28515625" style="154" customWidth="1"/>
    <col min="15111" max="15111" width="18.85546875" style="154" customWidth="1"/>
    <col min="15112" max="15359" width="9.140625" style="154"/>
    <col min="15360" max="15360" width="2.5703125" style="154" customWidth="1"/>
    <col min="15361" max="15361" width="17.140625" style="154" customWidth="1"/>
    <col min="15362" max="15362" width="19" style="154" customWidth="1"/>
    <col min="15363" max="15363" width="29.5703125" style="154" customWidth="1"/>
    <col min="15364" max="15364" width="21" style="154" customWidth="1"/>
    <col min="15365" max="15365" width="23.5703125" style="154" customWidth="1"/>
    <col min="15366" max="15366" width="26.28515625" style="154" customWidth="1"/>
    <col min="15367" max="15367" width="18.85546875" style="154" customWidth="1"/>
    <col min="15368" max="15615" width="9.140625" style="154"/>
    <col min="15616" max="15616" width="2.5703125" style="154" customWidth="1"/>
    <col min="15617" max="15617" width="17.140625" style="154" customWidth="1"/>
    <col min="15618" max="15618" width="19" style="154" customWidth="1"/>
    <col min="15619" max="15619" width="29.5703125" style="154" customWidth="1"/>
    <col min="15620" max="15620" width="21" style="154" customWidth="1"/>
    <col min="15621" max="15621" width="23.5703125" style="154" customWidth="1"/>
    <col min="15622" max="15622" width="26.28515625" style="154" customWidth="1"/>
    <col min="15623" max="15623" width="18.85546875" style="154" customWidth="1"/>
    <col min="15624" max="15871" width="9.140625" style="154"/>
    <col min="15872" max="15872" width="2.5703125" style="154" customWidth="1"/>
    <col min="15873" max="15873" width="17.140625" style="154" customWidth="1"/>
    <col min="15874" max="15874" width="19" style="154" customWidth="1"/>
    <col min="15875" max="15875" width="29.5703125" style="154" customWidth="1"/>
    <col min="15876" max="15876" width="21" style="154" customWidth="1"/>
    <col min="15877" max="15877" width="23.5703125" style="154" customWidth="1"/>
    <col min="15878" max="15878" width="26.28515625" style="154" customWidth="1"/>
    <col min="15879" max="15879" width="18.85546875" style="154" customWidth="1"/>
    <col min="15880" max="16127" width="9.140625" style="154"/>
    <col min="16128" max="16128" width="2.5703125" style="154" customWidth="1"/>
    <col min="16129" max="16129" width="17.140625" style="154" customWidth="1"/>
    <col min="16130" max="16130" width="19" style="154" customWidth="1"/>
    <col min="16131" max="16131" width="29.5703125" style="154" customWidth="1"/>
    <col min="16132" max="16132" width="21" style="154" customWidth="1"/>
    <col min="16133" max="16133" width="23.5703125" style="154" customWidth="1"/>
    <col min="16134" max="16134" width="26.28515625" style="154" customWidth="1"/>
    <col min="16135" max="16135" width="18.85546875" style="154" customWidth="1"/>
    <col min="16136" max="16384" width="9.140625" style="154"/>
  </cols>
  <sheetData>
    <row r="3" spans="1:11" x14ac:dyDescent="0.2">
      <c r="I3" s="551" t="s">
        <v>307</v>
      </c>
      <c r="J3" s="552"/>
      <c r="K3" s="553"/>
    </row>
    <row r="4" spans="1:11" customFormat="1" x14ac:dyDescent="0.2"/>
    <row r="5" spans="1:11" customFormat="1" ht="63.75" customHeight="1" x14ac:dyDescent="0.2">
      <c r="A5" s="313" t="s">
        <v>146</v>
      </c>
      <c r="B5" s="817">
        <f>N_HankkeenNimi</f>
        <v>0</v>
      </c>
      <c r="C5" s="818"/>
      <c r="D5" s="818"/>
      <c r="E5" s="818"/>
      <c r="F5" s="818"/>
      <c r="G5" s="819"/>
    </row>
    <row r="6" spans="1:11" x14ac:dyDescent="0.2">
      <c r="G6" s="155"/>
    </row>
    <row r="7" spans="1:11" ht="15" x14ac:dyDescent="0.25">
      <c r="A7" s="310" t="s">
        <v>328</v>
      </c>
      <c r="B7" s="354" t="s">
        <v>176</v>
      </c>
      <c r="C7" s="315"/>
      <c r="D7" s="311"/>
      <c r="E7" s="311"/>
      <c r="F7" s="311"/>
      <c r="G7" s="355">
        <f>SUM(G12:G53)</f>
        <v>0</v>
      </c>
    </row>
    <row r="8" spans="1:11" customFormat="1" x14ac:dyDescent="0.2"/>
    <row r="9" spans="1:11" customFormat="1" ht="63.75" customHeight="1" x14ac:dyDescent="0.2">
      <c r="A9" s="313" t="s">
        <v>177</v>
      </c>
      <c r="B9" s="817">
        <f>N_Tavoite2Toiminto1</f>
        <v>0</v>
      </c>
      <c r="C9" s="818"/>
      <c r="D9" s="818"/>
      <c r="E9" s="818"/>
      <c r="F9" s="818"/>
      <c r="G9" s="819"/>
    </row>
    <row r="10" spans="1:11" customFormat="1" x14ac:dyDescent="0.2">
      <c r="G10" s="156"/>
    </row>
    <row r="11" spans="1:11" customFormat="1" ht="75" x14ac:dyDescent="0.2">
      <c r="A11" s="356" t="s">
        <v>178</v>
      </c>
      <c r="B11" s="356" t="s">
        <v>255</v>
      </c>
      <c r="C11" s="356" t="s">
        <v>179</v>
      </c>
      <c r="D11" s="356" t="s">
        <v>323</v>
      </c>
      <c r="E11" s="352" t="s">
        <v>257</v>
      </c>
      <c r="F11" s="356" t="s">
        <v>548</v>
      </c>
      <c r="G11" s="352" t="s">
        <v>258</v>
      </c>
    </row>
    <row r="12" spans="1:11" customFormat="1" ht="13.35" customHeight="1" x14ac:dyDescent="0.2">
      <c r="A12" s="212" t="s">
        <v>322</v>
      </c>
      <c r="B12" s="213"/>
      <c r="C12" s="212"/>
      <c r="D12" s="214"/>
      <c r="E12" s="214"/>
      <c r="F12" s="215"/>
      <c r="G12" s="216">
        <v>0</v>
      </c>
    </row>
    <row r="13" spans="1:11" customFormat="1" ht="13.35" customHeight="1" x14ac:dyDescent="0.2">
      <c r="A13" s="212"/>
      <c r="B13" s="213"/>
      <c r="C13" s="217"/>
      <c r="D13" s="214"/>
      <c r="E13" s="214"/>
      <c r="F13" s="215"/>
      <c r="G13" s="214"/>
      <c r="I13" s="154"/>
    </row>
    <row r="14" spans="1:11" customFormat="1" ht="13.35" customHeight="1" x14ac:dyDescent="0.2">
      <c r="A14" s="212"/>
      <c r="B14" s="213"/>
      <c r="C14" s="217"/>
      <c r="D14" s="214"/>
      <c r="E14" s="214"/>
      <c r="F14" s="215"/>
      <c r="G14" s="214"/>
    </row>
    <row r="15" spans="1:11" ht="13.35" customHeight="1" x14ac:dyDescent="0.2">
      <c r="A15" s="212"/>
      <c r="B15" s="213"/>
      <c r="C15" s="217"/>
      <c r="D15" s="214"/>
      <c r="E15" s="214"/>
      <c r="F15" s="215"/>
      <c r="G15" s="214"/>
    </row>
    <row r="16" spans="1:11" ht="13.35" customHeight="1" x14ac:dyDescent="0.2">
      <c r="A16" s="212"/>
      <c r="B16" s="213"/>
      <c r="C16" s="217"/>
      <c r="D16" s="214"/>
      <c r="E16" s="214"/>
      <c r="F16" s="215"/>
      <c r="G16" s="214"/>
    </row>
    <row r="17" spans="1:7" ht="13.15" customHeight="1" x14ac:dyDescent="0.2">
      <c r="A17" s="212"/>
      <c r="B17" s="213"/>
      <c r="C17" s="217"/>
      <c r="D17" s="214"/>
      <c r="E17" s="214"/>
      <c r="F17" s="215"/>
      <c r="G17" s="214"/>
    </row>
    <row r="18" spans="1:7" ht="13.15" customHeight="1" x14ac:dyDescent="0.2">
      <c r="A18" s="212"/>
      <c r="B18" s="213"/>
      <c r="C18" s="217"/>
      <c r="D18" s="214"/>
      <c r="E18" s="214"/>
      <c r="F18" s="215"/>
      <c r="G18" s="214"/>
    </row>
    <row r="19" spans="1:7" ht="13.15" customHeight="1" x14ac:dyDescent="0.2">
      <c r="A19" s="212"/>
      <c r="B19" s="213"/>
      <c r="C19" s="217"/>
      <c r="D19" s="214"/>
      <c r="E19" s="214"/>
      <c r="F19" s="215"/>
      <c r="G19" s="214"/>
    </row>
    <row r="20" spans="1:7" ht="13.15" customHeight="1" x14ac:dyDescent="0.2">
      <c r="A20" s="212"/>
      <c r="B20" s="213"/>
      <c r="C20" s="217"/>
      <c r="D20" s="214"/>
      <c r="E20" s="214"/>
      <c r="F20" s="215"/>
      <c r="G20" s="214"/>
    </row>
    <row r="21" spans="1:7" ht="13.15" customHeight="1" x14ac:dyDescent="0.2">
      <c r="A21" s="212"/>
      <c r="B21" s="213"/>
      <c r="C21" s="217"/>
      <c r="D21" s="214"/>
      <c r="E21" s="214"/>
      <c r="F21" s="215"/>
      <c r="G21" s="214"/>
    </row>
    <row r="22" spans="1:7" ht="13.15" customHeight="1" x14ac:dyDescent="0.2">
      <c r="A22" s="212"/>
      <c r="B22" s="213"/>
      <c r="C22" s="217"/>
      <c r="D22" s="214"/>
      <c r="E22" s="214"/>
      <c r="F22" s="215"/>
      <c r="G22" s="214"/>
    </row>
    <row r="23" spans="1:7" ht="13.15" customHeight="1" x14ac:dyDescent="0.2">
      <c r="A23" s="212"/>
      <c r="B23" s="213"/>
      <c r="C23" s="217"/>
      <c r="D23" s="214"/>
      <c r="E23" s="214"/>
      <c r="F23" s="215"/>
      <c r="G23" s="214"/>
    </row>
    <row r="24" spans="1:7" ht="13.15" customHeight="1" x14ac:dyDescent="0.2">
      <c r="A24" s="212"/>
      <c r="B24" s="213"/>
      <c r="C24" s="217"/>
      <c r="D24" s="214"/>
      <c r="E24" s="214"/>
      <c r="F24" s="215"/>
      <c r="G24" s="214"/>
    </row>
    <row r="25" spans="1:7" ht="13.15" customHeight="1" x14ac:dyDescent="0.2">
      <c r="A25" s="212"/>
      <c r="B25" s="213"/>
      <c r="C25" s="217"/>
      <c r="D25" s="214"/>
      <c r="E25" s="214"/>
      <c r="F25" s="215"/>
      <c r="G25" s="214"/>
    </row>
    <row r="26" spans="1:7" ht="13.15" customHeight="1" x14ac:dyDescent="0.2">
      <c r="A26" s="212"/>
      <c r="B26" s="213"/>
      <c r="C26" s="217"/>
      <c r="D26" s="214"/>
      <c r="E26" s="214"/>
      <c r="F26" s="215"/>
      <c r="G26" s="214"/>
    </row>
    <row r="27" spans="1:7" ht="13.15" customHeight="1" x14ac:dyDescent="0.2">
      <c r="A27" s="212"/>
      <c r="B27" s="213"/>
      <c r="C27" s="217"/>
      <c r="D27" s="214"/>
      <c r="E27" s="214"/>
      <c r="F27" s="215"/>
      <c r="G27" s="214"/>
    </row>
    <row r="28" spans="1:7" ht="13.15" customHeight="1" x14ac:dyDescent="0.2">
      <c r="A28" s="212"/>
      <c r="B28" s="213"/>
      <c r="C28" s="217"/>
      <c r="D28" s="214"/>
      <c r="E28" s="214"/>
      <c r="F28" s="215"/>
      <c r="G28" s="214"/>
    </row>
    <row r="29" spans="1:7" ht="13.15" customHeight="1" x14ac:dyDescent="0.2">
      <c r="A29" s="212"/>
      <c r="B29" s="213"/>
      <c r="C29" s="217"/>
      <c r="D29" s="214"/>
      <c r="E29" s="214"/>
      <c r="F29" s="215"/>
      <c r="G29" s="214"/>
    </row>
    <row r="30" spans="1:7" ht="13.15" customHeight="1" x14ac:dyDescent="0.2">
      <c r="A30" s="212"/>
      <c r="B30" s="213"/>
      <c r="C30" s="217"/>
      <c r="D30" s="214"/>
      <c r="E30" s="214"/>
      <c r="F30" s="215"/>
      <c r="G30" s="214"/>
    </row>
    <row r="31" spans="1:7" ht="13.15" customHeight="1" x14ac:dyDescent="0.2">
      <c r="A31" s="212"/>
      <c r="B31" s="213"/>
      <c r="C31" s="217"/>
      <c r="D31" s="214"/>
      <c r="E31" s="214"/>
      <c r="F31" s="215"/>
      <c r="G31" s="214"/>
    </row>
    <row r="32" spans="1:7" ht="13.15" customHeight="1" x14ac:dyDescent="0.2">
      <c r="A32" s="212"/>
      <c r="B32" s="213"/>
      <c r="C32" s="217"/>
      <c r="D32" s="214"/>
      <c r="E32" s="214"/>
      <c r="F32" s="215"/>
      <c r="G32" s="214"/>
    </row>
    <row r="33" spans="1:7" ht="13.15" customHeight="1" x14ac:dyDescent="0.2">
      <c r="A33" s="212"/>
      <c r="B33" s="213"/>
      <c r="C33" s="217"/>
      <c r="D33" s="214"/>
      <c r="E33" s="214"/>
      <c r="F33" s="215"/>
      <c r="G33" s="214"/>
    </row>
    <row r="34" spans="1:7" ht="13.15" customHeight="1" x14ac:dyDescent="0.2">
      <c r="A34" s="212"/>
      <c r="B34" s="213"/>
      <c r="C34" s="217"/>
      <c r="D34" s="214"/>
      <c r="E34" s="214"/>
      <c r="F34" s="215"/>
      <c r="G34" s="214"/>
    </row>
    <row r="35" spans="1:7" ht="13.15" customHeight="1" x14ac:dyDescent="0.2">
      <c r="A35" s="212"/>
      <c r="B35" s="213"/>
      <c r="C35" s="217"/>
      <c r="D35" s="214"/>
      <c r="E35" s="214"/>
      <c r="F35" s="215"/>
      <c r="G35" s="214"/>
    </row>
    <row r="36" spans="1:7" ht="13.15" customHeight="1" x14ac:dyDescent="0.2">
      <c r="A36" s="212"/>
      <c r="B36" s="213"/>
      <c r="C36" s="217"/>
      <c r="D36" s="214"/>
      <c r="E36" s="214"/>
      <c r="F36" s="215"/>
      <c r="G36" s="214"/>
    </row>
    <row r="37" spans="1:7" ht="13.15" customHeight="1" x14ac:dyDescent="0.2">
      <c r="A37" s="212"/>
      <c r="B37" s="213"/>
      <c r="C37" s="217"/>
      <c r="D37" s="214"/>
      <c r="E37" s="214"/>
      <c r="F37" s="215"/>
      <c r="G37" s="214"/>
    </row>
    <row r="38" spans="1:7" ht="13.15" customHeight="1" x14ac:dyDescent="0.2">
      <c r="A38" s="212"/>
      <c r="B38" s="213"/>
      <c r="C38" s="217"/>
      <c r="D38" s="214"/>
      <c r="E38" s="214"/>
      <c r="F38" s="215"/>
      <c r="G38" s="214"/>
    </row>
    <row r="39" spans="1:7" ht="13.15" customHeight="1" x14ac:dyDescent="0.2">
      <c r="A39" s="212"/>
      <c r="B39" s="213"/>
      <c r="C39" s="217"/>
      <c r="D39" s="214"/>
      <c r="E39" s="214"/>
      <c r="F39" s="215"/>
      <c r="G39" s="214"/>
    </row>
    <row r="40" spans="1:7" ht="13.15" customHeight="1" x14ac:dyDescent="0.2">
      <c r="A40" s="212"/>
      <c r="B40" s="213"/>
      <c r="C40" s="217"/>
      <c r="D40" s="214"/>
      <c r="E40" s="214"/>
      <c r="F40" s="215"/>
      <c r="G40" s="214"/>
    </row>
    <row r="41" spans="1:7" ht="13.15" customHeight="1" x14ac:dyDescent="0.2">
      <c r="A41" s="212"/>
      <c r="B41" s="213"/>
      <c r="C41" s="217"/>
      <c r="D41" s="214"/>
      <c r="E41" s="214"/>
      <c r="F41" s="215"/>
      <c r="G41" s="214"/>
    </row>
    <row r="42" spans="1:7" ht="13.15" customHeight="1" x14ac:dyDescent="0.2">
      <c r="A42" s="212"/>
      <c r="B42" s="213"/>
      <c r="C42" s="217"/>
      <c r="D42" s="214"/>
      <c r="E42" s="214"/>
      <c r="F42" s="215"/>
      <c r="G42" s="214"/>
    </row>
    <row r="43" spans="1:7" ht="13.15" customHeight="1" x14ac:dyDescent="0.2">
      <c r="A43" s="212"/>
      <c r="B43" s="213"/>
      <c r="C43" s="217"/>
      <c r="D43" s="214"/>
      <c r="E43" s="214"/>
      <c r="F43" s="215"/>
      <c r="G43" s="214"/>
    </row>
    <row r="44" spans="1:7" ht="13.15" customHeight="1" x14ac:dyDescent="0.2">
      <c r="A44" s="212"/>
      <c r="B44" s="213"/>
      <c r="C44" s="217"/>
      <c r="D44" s="214"/>
      <c r="E44" s="214"/>
      <c r="F44" s="215"/>
      <c r="G44" s="214"/>
    </row>
    <row r="45" spans="1:7" ht="13.15" customHeight="1" x14ac:dyDescent="0.2">
      <c r="A45" s="212"/>
      <c r="B45" s="213"/>
      <c r="C45" s="217"/>
      <c r="D45" s="214"/>
      <c r="E45" s="214"/>
      <c r="F45" s="215"/>
      <c r="G45" s="214"/>
    </row>
    <row r="46" spans="1:7" ht="13.15" customHeight="1" x14ac:dyDescent="0.2">
      <c r="A46" s="212"/>
      <c r="B46" s="213"/>
      <c r="C46" s="217"/>
      <c r="D46" s="214"/>
      <c r="E46" s="214"/>
      <c r="F46" s="215"/>
      <c r="G46" s="214"/>
    </row>
    <row r="47" spans="1:7" ht="13.15" customHeight="1" x14ac:dyDescent="0.2">
      <c r="A47" s="212"/>
      <c r="B47" s="213"/>
      <c r="C47" s="217"/>
      <c r="D47" s="214"/>
      <c r="E47" s="214"/>
      <c r="F47" s="215"/>
      <c r="G47" s="214"/>
    </row>
    <row r="48" spans="1:7" ht="13.15" customHeight="1" x14ac:dyDescent="0.2">
      <c r="A48" s="212"/>
      <c r="B48" s="213"/>
      <c r="C48" s="217"/>
      <c r="D48" s="214"/>
      <c r="E48" s="214"/>
      <c r="F48" s="215"/>
      <c r="G48" s="214"/>
    </row>
    <row r="49" spans="1:7" ht="13.15" customHeight="1" x14ac:dyDescent="0.2">
      <c r="A49" s="212"/>
      <c r="B49" s="213"/>
      <c r="C49" s="217"/>
      <c r="D49" s="214"/>
      <c r="E49" s="214"/>
      <c r="F49" s="215"/>
      <c r="G49" s="214"/>
    </row>
    <row r="50" spans="1:7" ht="13.15" customHeight="1" x14ac:dyDescent="0.2">
      <c r="A50" s="212"/>
      <c r="B50" s="213"/>
      <c r="C50" s="217"/>
      <c r="D50" s="214"/>
      <c r="E50" s="214"/>
      <c r="F50" s="215"/>
      <c r="G50" s="214"/>
    </row>
    <row r="51" spans="1:7" ht="13.15" customHeight="1" x14ac:dyDescent="0.2">
      <c r="A51" s="212"/>
      <c r="B51" s="213"/>
      <c r="C51" s="217"/>
      <c r="D51" s="214"/>
      <c r="E51" s="214"/>
      <c r="F51" s="215"/>
      <c r="G51" s="214"/>
    </row>
    <row r="52" spans="1:7" ht="13.15" customHeight="1" x14ac:dyDescent="0.2">
      <c r="A52" s="212"/>
      <c r="B52" s="213"/>
      <c r="C52" s="217"/>
      <c r="D52" s="214"/>
      <c r="E52" s="214"/>
      <c r="F52" s="215"/>
      <c r="G52" s="214"/>
    </row>
    <row r="53" spans="1:7" ht="13.15" customHeight="1" x14ac:dyDescent="0.2">
      <c r="A53" s="212"/>
      <c r="B53" s="213"/>
      <c r="C53" s="217"/>
      <c r="D53" s="214"/>
      <c r="E53" s="214"/>
      <c r="F53" s="215"/>
      <c r="G53" s="214"/>
    </row>
    <row r="54" spans="1:7" ht="13.15" customHeight="1" x14ac:dyDescent="0.2"/>
    <row r="55" spans="1:7" ht="13.15" customHeight="1" x14ac:dyDescent="0.2"/>
    <row r="56" spans="1:7" ht="13.15" customHeight="1" x14ac:dyDescent="0.2">
      <c r="A56" s="836" t="s">
        <v>148</v>
      </c>
      <c r="B56" s="837"/>
      <c r="C56" s="837"/>
      <c r="D56" s="838"/>
      <c r="E56" s="1"/>
      <c r="F56" s="1"/>
    </row>
    <row r="57" spans="1:7" x14ac:dyDescent="0.2">
      <c r="A57" s="649"/>
      <c r="B57" s="567"/>
      <c r="C57" s="567"/>
      <c r="D57" s="650"/>
      <c r="E57" s="235"/>
      <c r="F57" s="235"/>
    </row>
    <row r="58" spans="1:7" x14ac:dyDescent="0.2">
      <c r="A58" s="649"/>
      <c r="B58" s="567"/>
      <c r="C58" s="567"/>
      <c r="D58" s="650"/>
      <c r="E58" s="235"/>
      <c r="F58" s="235"/>
    </row>
    <row r="59" spans="1:7" x14ac:dyDescent="0.2">
      <c r="A59" s="649"/>
      <c r="B59" s="567"/>
      <c r="C59" s="567"/>
      <c r="D59" s="650"/>
      <c r="E59" s="235"/>
      <c r="F59" s="235"/>
    </row>
    <row r="60" spans="1:7" x14ac:dyDescent="0.2">
      <c r="A60" s="651"/>
      <c r="B60" s="652"/>
      <c r="C60" s="652"/>
      <c r="D60" s="653"/>
      <c r="E60" s="235"/>
      <c r="F60" s="235"/>
    </row>
  </sheetData>
  <sheetProtection selectLockedCells="1"/>
  <mergeCells count="5">
    <mergeCell ref="B5:G5"/>
    <mergeCell ref="B9:G9"/>
    <mergeCell ref="A57:D60"/>
    <mergeCell ref="I3:K3"/>
    <mergeCell ref="A56:D56"/>
  </mergeCells>
  <dataValidations count="9">
    <dataValidation type="list" allowBlank="1" showInputMessage="1" showErrorMessage="1" sqref="A13:A53 IW13:IW53 SS13:SS53 ACO13:ACO53 AMK13:AMK53 AWG13:AWG53 BGC13:BGC53 BPY13:BPY53 BZU13:BZU53 CJQ13:CJQ53 CTM13:CTM53 DDI13:DDI53 DNE13:DNE53 DXA13:DXA53 EGW13:EGW53 EQS13:EQS53 FAO13:FAO53 FKK13:FKK53 FUG13:FUG53 GEC13:GEC53 GNY13:GNY53 GXU13:GXU53 HHQ13:HHQ53 HRM13:HRM53 IBI13:IBI53 ILE13:ILE53 IVA13:IVA53 JEW13:JEW53 JOS13:JOS53 JYO13:JYO53 KIK13:KIK53 KSG13:KSG53 LCC13:LCC53 LLY13:LLY53 LVU13:LVU53 MFQ13:MFQ53 MPM13:MPM53 MZI13:MZI53 NJE13:NJE53 NTA13:NTA53 OCW13:OCW53 OMS13:OMS53 OWO13:OWO53 PGK13:PGK53 PQG13:PQG53 QAC13:QAC53 QJY13:QJY53 QTU13:QTU53 RDQ13:RDQ53 RNM13:RNM53 RXI13:RXI53 SHE13:SHE53 SRA13:SRA53 TAW13:TAW53 TKS13:TKS53 TUO13:TUO53 UEK13:UEK53 UOG13:UOG53 UYC13:UYC53 VHY13:VHY53 VRU13:VRU53 WBQ13:WBQ53 WLM13:WLM53 WVI13:WVI53 A65549:A65589 IW65549:IW65589 SS65549:SS65589 ACO65549:ACO65589 AMK65549:AMK65589 AWG65549:AWG65589 BGC65549:BGC65589 BPY65549:BPY65589 BZU65549:BZU65589 CJQ65549:CJQ65589 CTM65549:CTM65589 DDI65549:DDI65589 DNE65549:DNE65589 DXA65549:DXA65589 EGW65549:EGW65589 EQS65549:EQS65589 FAO65549:FAO65589 FKK65549:FKK65589 FUG65549:FUG65589 GEC65549:GEC65589 GNY65549:GNY65589 GXU65549:GXU65589 HHQ65549:HHQ65589 HRM65549:HRM65589 IBI65549:IBI65589 ILE65549:ILE65589 IVA65549:IVA65589 JEW65549:JEW65589 JOS65549:JOS65589 JYO65549:JYO65589 KIK65549:KIK65589 KSG65549:KSG65589 LCC65549:LCC65589 LLY65549:LLY65589 LVU65549:LVU65589 MFQ65549:MFQ65589 MPM65549:MPM65589 MZI65549:MZI65589 NJE65549:NJE65589 NTA65549:NTA65589 OCW65549:OCW65589 OMS65549:OMS65589 OWO65549:OWO65589 PGK65549:PGK65589 PQG65549:PQG65589 QAC65549:QAC65589 QJY65549:QJY65589 QTU65549:QTU65589 RDQ65549:RDQ65589 RNM65549:RNM65589 RXI65549:RXI65589 SHE65549:SHE65589 SRA65549:SRA65589 TAW65549:TAW65589 TKS65549:TKS65589 TUO65549:TUO65589 UEK65549:UEK65589 UOG65549:UOG65589 UYC65549:UYC65589 VHY65549:VHY65589 VRU65549:VRU65589 WBQ65549:WBQ65589 WLM65549:WLM65589 WVI65549:WVI65589 A131085:A131125 IW131085:IW131125 SS131085:SS131125 ACO131085:ACO131125 AMK131085:AMK131125 AWG131085:AWG131125 BGC131085:BGC131125 BPY131085:BPY131125 BZU131085:BZU131125 CJQ131085:CJQ131125 CTM131085:CTM131125 DDI131085:DDI131125 DNE131085:DNE131125 DXA131085:DXA131125 EGW131085:EGW131125 EQS131085:EQS131125 FAO131085:FAO131125 FKK131085:FKK131125 FUG131085:FUG131125 GEC131085:GEC131125 GNY131085:GNY131125 GXU131085:GXU131125 HHQ131085:HHQ131125 HRM131085:HRM131125 IBI131085:IBI131125 ILE131085:ILE131125 IVA131085:IVA131125 JEW131085:JEW131125 JOS131085:JOS131125 JYO131085:JYO131125 KIK131085:KIK131125 KSG131085:KSG131125 LCC131085:LCC131125 LLY131085:LLY131125 LVU131085:LVU131125 MFQ131085:MFQ131125 MPM131085:MPM131125 MZI131085:MZI131125 NJE131085:NJE131125 NTA131085:NTA131125 OCW131085:OCW131125 OMS131085:OMS131125 OWO131085:OWO131125 PGK131085:PGK131125 PQG131085:PQG131125 QAC131085:QAC131125 QJY131085:QJY131125 QTU131085:QTU131125 RDQ131085:RDQ131125 RNM131085:RNM131125 RXI131085:RXI131125 SHE131085:SHE131125 SRA131085:SRA131125 TAW131085:TAW131125 TKS131085:TKS131125 TUO131085:TUO131125 UEK131085:UEK131125 UOG131085:UOG131125 UYC131085:UYC131125 VHY131085:VHY131125 VRU131085:VRU131125 WBQ131085:WBQ131125 WLM131085:WLM131125 WVI131085:WVI131125 A196621:A196661 IW196621:IW196661 SS196621:SS196661 ACO196621:ACO196661 AMK196621:AMK196661 AWG196621:AWG196661 BGC196621:BGC196661 BPY196621:BPY196661 BZU196621:BZU196661 CJQ196621:CJQ196661 CTM196621:CTM196661 DDI196621:DDI196661 DNE196621:DNE196661 DXA196621:DXA196661 EGW196621:EGW196661 EQS196621:EQS196661 FAO196621:FAO196661 FKK196621:FKK196661 FUG196621:FUG196661 GEC196621:GEC196661 GNY196621:GNY196661 GXU196621:GXU196661 HHQ196621:HHQ196661 HRM196621:HRM196661 IBI196621:IBI196661 ILE196621:ILE196661 IVA196621:IVA196661 JEW196621:JEW196661 JOS196621:JOS196661 JYO196621:JYO196661 KIK196621:KIK196661 KSG196621:KSG196661 LCC196621:LCC196661 LLY196621:LLY196661 LVU196621:LVU196661 MFQ196621:MFQ196661 MPM196621:MPM196661 MZI196621:MZI196661 NJE196621:NJE196661 NTA196621:NTA196661 OCW196621:OCW196661 OMS196621:OMS196661 OWO196621:OWO196661 PGK196621:PGK196661 PQG196621:PQG196661 QAC196621:QAC196661 QJY196621:QJY196661 QTU196621:QTU196661 RDQ196621:RDQ196661 RNM196621:RNM196661 RXI196621:RXI196661 SHE196621:SHE196661 SRA196621:SRA196661 TAW196621:TAW196661 TKS196621:TKS196661 TUO196621:TUO196661 UEK196621:UEK196661 UOG196621:UOG196661 UYC196621:UYC196661 VHY196621:VHY196661 VRU196621:VRU196661 WBQ196621:WBQ196661 WLM196621:WLM196661 WVI196621:WVI196661 A262157:A262197 IW262157:IW262197 SS262157:SS262197 ACO262157:ACO262197 AMK262157:AMK262197 AWG262157:AWG262197 BGC262157:BGC262197 BPY262157:BPY262197 BZU262157:BZU262197 CJQ262157:CJQ262197 CTM262157:CTM262197 DDI262157:DDI262197 DNE262157:DNE262197 DXA262157:DXA262197 EGW262157:EGW262197 EQS262157:EQS262197 FAO262157:FAO262197 FKK262157:FKK262197 FUG262157:FUG262197 GEC262157:GEC262197 GNY262157:GNY262197 GXU262157:GXU262197 HHQ262157:HHQ262197 HRM262157:HRM262197 IBI262157:IBI262197 ILE262157:ILE262197 IVA262157:IVA262197 JEW262157:JEW262197 JOS262157:JOS262197 JYO262157:JYO262197 KIK262157:KIK262197 KSG262157:KSG262197 LCC262157:LCC262197 LLY262157:LLY262197 LVU262157:LVU262197 MFQ262157:MFQ262197 MPM262157:MPM262197 MZI262157:MZI262197 NJE262157:NJE262197 NTA262157:NTA262197 OCW262157:OCW262197 OMS262157:OMS262197 OWO262157:OWO262197 PGK262157:PGK262197 PQG262157:PQG262197 QAC262157:QAC262197 QJY262157:QJY262197 QTU262157:QTU262197 RDQ262157:RDQ262197 RNM262157:RNM262197 RXI262157:RXI262197 SHE262157:SHE262197 SRA262157:SRA262197 TAW262157:TAW262197 TKS262157:TKS262197 TUO262157:TUO262197 UEK262157:UEK262197 UOG262157:UOG262197 UYC262157:UYC262197 VHY262157:VHY262197 VRU262157:VRU262197 WBQ262157:WBQ262197 WLM262157:WLM262197 WVI262157:WVI262197 A327693:A327733 IW327693:IW327733 SS327693:SS327733 ACO327693:ACO327733 AMK327693:AMK327733 AWG327693:AWG327733 BGC327693:BGC327733 BPY327693:BPY327733 BZU327693:BZU327733 CJQ327693:CJQ327733 CTM327693:CTM327733 DDI327693:DDI327733 DNE327693:DNE327733 DXA327693:DXA327733 EGW327693:EGW327733 EQS327693:EQS327733 FAO327693:FAO327733 FKK327693:FKK327733 FUG327693:FUG327733 GEC327693:GEC327733 GNY327693:GNY327733 GXU327693:GXU327733 HHQ327693:HHQ327733 HRM327693:HRM327733 IBI327693:IBI327733 ILE327693:ILE327733 IVA327693:IVA327733 JEW327693:JEW327733 JOS327693:JOS327733 JYO327693:JYO327733 KIK327693:KIK327733 KSG327693:KSG327733 LCC327693:LCC327733 LLY327693:LLY327733 LVU327693:LVU327733 MFQ327693:MFQ327733 MPM327693:MPM327733 MZI327693:MZI327733 NJE327693:NJE327733 NTA327693:NTA327733 OCW327693:OCW327733 OMS327693:OMS327733 OWO327693:OWO327733 PGK327693:PGK327733 PQG327693:PQG327733 QAC327693:QAC327733 QJY327693:QJY327733 QTU327693:QTU327733 RDQ327693:RDQ327733 RNM327693:RNM327733 RXI327693:RXI327733 SHE327693:SHE327733 SRA327693:SRA327733 TAW327693:TAW327733 TKS327693:TKS327733 TUO327693:TUO327733 UEK327693:UEK327733 UOG327693:UOG327733 UYC327693:UYC327733 VHY327693:VHY327733 VRU327693:VRU327733 WBQ327693:WBQ327733 WLM327693:WLM327733 WVI327693:WVI327733 A393229:A393269 IW393229:IW393269 SS393229:SS393269 ACO393229:ACO393269 AMK393229:AMK393269 AWG393229:AWG393269 BGC393229:BGC393269 BPY393229:BPY393269 BZU393229:BZU393269 CJQ393229:CJQ393269 CTM393229:CTM393269 DDI393229:DDI393269 DNE393229:DNE393269 DXA393229:DXA393269 EGW393229:EGW393269 EQS393229:EQS393269 FAO393229:FAO393269 FKK393229:FKK393269 FUG393229:FUG393269 GEC393229:GEC393269 GNY393229:GNY393269 GXU393229:GXU393269 HHQ393229:HHQ393269 HRM393229:HRM393269 IBI393229:IBI393269 ILE393229:ILE393269 IVA393229:IVA393269 JEW393229:JEW393269 JOS393229:JOS393269 JYO393229:JYO393269 KIK393229:KIK393269 KSG393229:KSG393269 LCC393229:LCC393269 LLY393229:LLY393269 LVU393229:LVU393269 MFQ393229:MFQ393269 MPM393229:MPM393269 MZI393229:MZI393269 NJE393229:NJE393269 NTA393229:NTA393269 OCW393229:OCW393269 OMS393229:OMS393269 OWO393229:OWO393269 PGK393229:PGK393269 PQG393229:PQG393269 QAC393229:QAC393269 QJY393229:QJY393269 QTU393229:QTU393269 RDQ393229:RDQ393269 RNM393229:RNM393269 RXI393229:RXI393269 SHE393229:SHE393269 SRA393229:SRA393269 TAW393229:TAW393269 TKS393229:TKS393269 TUO393229:TUO393269 UEK393229:UEK393269 UOG393229:UOG393269 UYC393229:UYC393269 VHY393229:VHY393269 VRU393229:VRU393269 WBQ393229:WBQ393269 WLM393229:WLM393269 WVI393229:WVI393269 A458765:A458805 IW458765:IW458805 SS458765:SS458805 ACO458765:ACO458805 AMK458765:AMK458805 AWG458765:AWG458805 BGC458765:BGC458805 BPY458765:BPY458805 BZU458765:BZU458805 CJQ458765:CJQ458805 CTM458765:CTM458805 DDI458765:DDI458805 DNE458765:DNE458805 DXA458765:DXA458805 EGW458765:EGW458805 EQS458765:EQS458805 FAO458765:FAO458805 FKK458765:FKK458805 FUG458765:FUG458805 GEC458765:GEC458805 GNY458765:GNY458805 GXU458765:GXU458805 HHQ458765:HHQ458805 HRM458765:HRM458805 IBI458765:IBI458805 ILE458765:ILE458805 IVA458765:IVA458805 JEW458765:JEW458805 JOS458765:JOS458805 JYO458765:JYO458805 KIK458765:KIK458805 KSG458765:KSG458805 LCC458765:LCC458805 LLY458765:LLY458805 LVU458765:LVU458805 MFQ458765:MFQ458805 MPM458765:MPM458805 MZI458765:MZI458805 NJE458765:NJE458805 NTA458765:NTA458805 OCW458765:OCW458805 OMS458765:OMS458805 OWO458765:OWO458805 PGK458765:PGK458805 PQG458765:PQG458805 QAC458765:QAC458805 QJY458765:QJY458805 QTU458765:QTU458805 RDQ458765:RDQ458805 RNM458765:RNM458805 RXI458765:RXI458805 SHE458765:SHE458805 SRA458765:SRA458805 TAW458765:TAW458805 TKS458765:TKS458805 TUO458765:TUO458805 UEK458765:UEK458805 UOG458765:UOG458805 UYC458765:UYC458805 VHY458765:VHY458805 VRU458765:VRU458805 WBQ458765:WBQ458805 WLM458765:WLM458805 WVI458765:WVI458805 A524301:A524341 IW524301:IW524341 SS524301:SS524341 ACO524301:ACO524341 AMK524301:AMK524341 AWG524301:AWG524341 BGC524301:BGC524341 BPY524301:BPY524341 BZU524301:BZU524341 CJQ524301:CJQ524341 CTM524301:CTM524341 DDI524301:DDI524341 DNE524301:DNE524341 DXA524301:DXA524341 EGW524301:EGW524341 EQS524301:EQS524341 FAO524301:FAO524341 FKK524301:FKK524341 FUG524301:FUG524341 GEC524301:GEC524341 GNY524301:GNY524341 GXU524301:GXU524341 HHQ524301:HHQ524341 HRM524301:HRM524341 IBI524301:IBI524341 ILE524301:ILE524341 IVA524301:IVA524341 JEW524301:JEW524341 JOS524301:JOS524341 JYO524301:JYO524341 KIK524301:KIK524341 KSG524301:KSG524341 LCC524301:LCC524341 LLY524301:LLY524341 LVU524301:LVU524341 MFQ524301:MFQ524341 MPM524301:MPM524341 MZI524301:MZI524341 NJE524301:NJE524341 NTA524301:NTA524341 OCW524301:OCW524341 OMS524301:OMS524341 OWO524301:OWO524341 PGK524301:PGK524341 PQG524301:PQG524341 QAC524301:QAC524341 QJY524301:QJY524341 QTU524301:QTU524341 RDQ524301:RDQ524341 RNM524301:RNM524341 RXI524301:RXI524341 SHE524301:SHE524341 SRA524301:SRA524341 TAW524301:TAW524341 TKS524301:TKS524341 TUO524301:TUO524341 UEK524301:UEK524341 UOG524301:UOG524341 UYC524301:UYC524341 VHY524301:VHY524341 VRU524301:VRU524341 WBQ524301:WBQ524341 WLM524301:WLM524341 WVI524301:WVI524341 A589837:A589877 IW589837:IW589877 SS589837:SS589877 ACO589837:ACO589877 AMK589837:AMK589877 AWG589837:AWG589877 BGC589837:BGC589877 BPY589837:BPY589877 BZU589837:BZU589877 CJQ589837:CJQ589877 CTM589837:CTM589877 DDI589837:DDI589877 DNE589837:DNE589877 DXA589837:DXA589877 EGW589837:EGW589877 EQS589837:EQS589877 FAO589837:FAO589877 FKK589837:FKK589877 FUG589837:FUG589877 GEC589837:GEC589877 GNY589837:GNY589877 GXU589837:GXU589877 HHQ589837:HHQ589877 HRM589837:HRM589877 IBI589837:IBI589877 ILE589837:ILE589877 IVA589837:IVA589877 JEW589837:JEW589877 JOS589837:JOS589877 JYO589837:JYO589877 KIK589837:KIK589877 KSG589837:KSG589877 LCC589837:LCC589877 LLY589837:LLY589877 LVU589837:LVU589877 MFQ589837:MFQ589877 MPM589837:MPM589877 MZI589837:MZI589877 NJE589837:NJE589877 NTA589837:NTA589877 OCW589837:OCW589877 OMS589837:OMS589877 OWO589837:OWO589877 PGK589837:PGK589877 PQG589837:PQG589877 QAC589837:QAC589877 QJY589837:QJY589877 QTU589837:QTU589877 RDQ589837:RDQ589877 RNM589837:RNM589877 RXI589837:RXI589877 SHE589837:SHE589877 SRA589837:SRA589877 TAW589837:TAW589877 TKS589837:TKS589877 TUO589837:TUO589877 UEK589837:UEK589877 UOG589837:UOG589877 UYC589837:UYC589877 VHY589837:VHY589877 VRU589837:VRU589877 WBQ589837:WBQ589877 WLM589837:WLM589877 WVI589837:WVI589877 A655373:A655413 IW655373:IW655413 SS655373:SS655413 ACO655373:ACO655413 AMK655373:AMK655413 AWG655373:AWG655413 BGC655373:BGC655413 BPY655373:BPY655413 BZU655373:BZU655413 CJQ655373:CJQ655413 CTM655373:CTM655413 DDI655373:DDI655413 DNE655373:DNE655413 DXA655373:DXA655413 EGW655373:EGW655413 EQS655373:EQS655413 FAO655373:FAO655413 FKK655373:FKK655413 FUG655373:FUG655413 GEC655373:GEC655413 GNY655373:GNY655413 GXU655373:GXU655413 HHQ655373:HHQ655413 HRM655373:HRM655413 IBI655373:IBI655413 ILE655373:ILE655413 IVA655373:IVA655413 JEW655373:JEW655413 JOS655373:JOS655413 JYO655373:JYO655413 KIK655373:KIK655413 KSG655373:KSG655413 LCC655373:LCC655413 LLY655373:LLY655413 LVU655373:LVU655413 MFQ655373:MFQ655413 MPM655373:MPM655413 MZI655373:MZI655413 NJE655373:NJE655413 NTA655373:NTA655413 OCW655373:OCW655413 OMS655373:OMS655413 OWO655373:OWO655413 PGK655373:PGK655413 PQG655373:PQG655413 QAC655373:QAC655413 QJY655373:QJY655413 QTU655373:QTU655413 RDQ655373:RDQ655413 RNM655373:RNM655413 RXI655373:RXI655413 SHE655373:SHE655413 SRA655373:SRA655413 TAW655373:TAW655413 TKS655373:TKS655413 TUO655373:TUO655413 UEK655373:UEK655413 UOG655373:UOG655413 UYC655373:UYC655413 VHY655373:VHY655413 VRU655373:VRU655413 WBQ655373:WBQ655413 WLM655373:WLM655413 WVI655373:WVI655413 A720909:A720949 IW720909:IW720949 SS720909:SS720949 ACO720909:ACO720949 AMK720909:AMK720949 AWG720909:AWG720949 BGC720909:BGC720949 BPY720909:BPY720949 BZU720909:BZU720949 CJQ720909:CJQ720949 CTM720909:CTM720949 DDI720909:DDI720949 DNE720909:DNE720949 DXA720909:DXA720949 EGW720909:EGW720949 EQS720909:EQS720949 FAO720909:FAO720949 FKK720909:FKK720949 FUG720909:FUG720949 GEC720909:GEC720949 GNY720909:GNY720949 GXU720909:GXU720949 HHQ720909:HHQ720949 HRM720909:HRM720949 IBI720909:IBI720949 ILE720909:ILE720949 IVA720909:IVA720949 JEW720909:JEW720949 JOS720909:JOS720949 JYO720909:JYO720949 KIK720909:KIK720949 KSG720909:KSG720949 LCC720909:LCC720949 LLY720909:LLY720949 LVU720909:LVU720949 MFQ720909:MFQ720949 MPM720909:MPM720949 MZI720909:MZI720949 NJE720909:NJE720949 NTA720909:NTA720949 OCW720909:OCW720949 OMS720909:OMS720949 OWO720909:OWO720949 PGK720909:PGK720949 PQG720909:PQG720949 QAC720909:QAC720949 QJY720909:QJY720949 QTU720909:QTU720949 RDQ720909:RDQ720949 RNM720909:RNM720949 RXI720909:RXI720949 SHE720909:SHE720949 SRA720909:SRA720949 TAW720909:TAW720949 TKS720909:TKS720949 TUO720909:TUO720949 UEK720909:UEK720949 UOG720909:UOG720949 UYC720909:UYC720949 VHY720909:VHY720949 VRU720909:VRU720949 WBQ720909:WBQ720949 WLM720909:WLM720949 WVI720909:WVI720949 A786445:A786485 IW786445:IW786485 SS786445:SS786485 ACO786445:ACO786485 AMK786445:AMK786485 AWG786445:AWG786485 BGC786445:BGC786485 BPY786445:BPY786485 BZU786445:BZU786485 CJQ786445:CJQ786485 CTM786445:CTM786485 DDI786445:DDI786485 DNE786445:DNE786485 DXA786445:DXA786485 EGW786445:EGW786485 EQS786445:EQS786485 FAO786445:FAO786485 FKK786445:FKK786485 FUG786445:FUG786485 GEC786445:GEC786485 GNY786445:GNY786485 GXU786445:GXU786485 HHQ786445:HHQ786485 HRM786445:HRM786485 IBI786445:IBI786485 ILE786445:ILE786485 IVA786445:IVA786485 JEW786445:JEW786485 JOS786445:JOS786485 JYO786445:JYO786485 KIK786445:KIK786485 KSG786445:KSG786485 LCC786445:LCC786485 LLY786445:LLY786485 LVU786445:LVU786485 MFQ786445:MFQ786485 MPM786445:MPM786485 MZI786445:MZI786485 NJE786445:NJE786485 NTA786445:NTA786485 OCW786445:OCW786485 OMS786445:OMS786485 OWO786445:OWO786485 PGK786445:PGK786485 PQG786445:PQG786485 QAC786445:QAC786485 QJY786445:QJY786485 QTU786445:QTU786485 RDQ786445:RDQ786485 RNM786445:RNM786485 RXI786445:RXI786485 SHE786445:SHE786485 SRA786445:SRA786485 TAW786445:TAW786485 TKS786445:TKS786485 TUO786445:TUO786485 UEK786445:UEK786485 UOG786445:UOG786485 UYC786445:UYC786485 VHY786445:VHY786485 VRU786445:VRU786485 WBQ786445:WBQ786485 WLM786445:WLM786485 WVI786445:WVI786485 A851981:A852021 IW851981:IW852021 SS851981:SS852021 ACO851981:ACO852021 AMK851981:AMK852021 AWG851981:AWG852021 BGC851981:BGC852021 BPY851981:BPY852021 BZU851981:BZU852021 CJQ851981:CJQ852021 CTM851981:CTM852021 DDI851981:DDI852021 DNE851981:DNE852021 DXA851981:DXA852021 EGW851981:EGW852021 EQS851981:EQS852021 FAO851981:FAO852021 FKK851981:FKK852021 FUG851981:FUG852021 GEC851981:GEC852021 GNY851981:GNY852021 GXU851981:GXU852021 HHQ851981:HHQ852021 HRM851981:HRM852021 IBI851981:IBI852021 ILE851981:ILE852021 IVA851981:IVA852021 JEW851981:JEW852021 JOS851981:JOS852021 JYO851981:JYO852021 KIK851981:KIK852021 KSG851981:KSG852021 LCC851981:LCC852021 LLY851981:LLY852021 LVU851981:LVU852021 MFQ851981:MFQ852021 MPM851981:MPM852021 MZI851981:MZI852021 NJE851981:NJE852021 NTA851981:NTA852021 OCW851981:OCW852021 OMS851981:OMS852021 OWO851981:OWO852021 PGK851981:PGK852021 PQG851981:PQG852021 QAC851981:QAC852021 QJY851981:QJY852021 QTU851981:QTU852021 RDQ851981:RDQ852021 RNM851981:RNM852021 RXI851981:RXI852021 SHE851981:SHE852021 SRA851981:SRA852021 TAW851981:TAW852021 TKS851981:TKS852021 TUO851981:TUO852021 UEK851981:UEK852021 UOG851981:UOG852021 UYC851981:UYC852021 VHY851981:VHY852021 VRU851981:VRU852021 WBQ851981:WBQ852021 WLM851981:WLM852021 WVI851981:WVI852021 A917517:A917557 IW917517:IW917557 SS917517:SS917557 ACO917517:ACO917557 AMK917517:AMK917557 AWG917517:AWG917557 BGC917517:BGC917557 BPY917517:BPY917557 BZU917517:BZU917557 CJQ917517:CJQ917557 CTM917517:CTM917557 DDI917517:DDI917557 DNE917517:DNE917557 DXA917517:DXA917557 EGW917517:EGW917557 EQS917517:EQS917557 FAO917517:FAO917557 FKK917517:FKK917557 FUG917517:FUG917557 GEC917517:GEC917557 GNY917517:GNY917557 GXU917517:GXU917557 HHQ917517:HHQ917557 HRM917517:HRM917557 IBI917517:IBI917557 ILE917517:ILE917557 IVA917517:IVA917557 JEW917517:JEW917557 JOS917517:JOS917557 JYO917517:JYO917557 KIK917517:KIK917557 KSG917517:KSG917557 LCC917517:LCC917557 LLY917517:LLY917557 LVU917517:LVU917557 MFQ917517:MFQ917557 MPM917517:MPM917557 MZI917517:MZI917557 NJE917517:NJE917557 NTA917517:NTA917557 OCW917517:OCW917557 OMS917517:OMS917557 OWO917517:OWO917557 PGK917517:PGK917557 PQG917517:PQG917557 QAC917517:QAC917557 QJY917517:QJY917557 QTU917517:QTU917557 RDQ917517:RDQ917557 RNM917517:RNM917557 RXI917517:RXI917557 SHE917517:SHE917557 SRA917517:SRA917557 TAW917517:TAW917557 TKS917517:TKS917557 TUO917517:TUO917557 UEK917517:UEK917557 UOG917517:UOG917557 UYC917517:UYC917557 VHY917517:VHY917557 VRU917517:VRU917557 WBQ917517:WBQ917557 WLM917517:WLM917557 WVI917517:WVI917557 A983053:A983093 IW983053:IW983093 SS983053:SS983093 ACO983053:ACO983093 AMK983053:AMK983093 AWG983053:AWG983093 BGC983053:BGC983093 BPY983053:BPY983093 BZU983053:BZU983093 CJQ983053:CJQ983093 CTM983053:CTM983093 DDI983053:DDI983093 DNE983053:DNE983093 DXA983053:DXA983093 EGW983053:EGW983093 EQS983053:EQS983093 FAO983053:FAO983093 FKK983053:FKK983093 FUG983053:FUG983093 GEC983053:GEC983093 GNY983053:GNY983093 GXU983053:GXU983093 HHQ983053:HHQ983093 HRM983053:HRM983093 IBI983053:IBI983093 ILE983053:ILE983093 IVA983053:IVA983093 JEW983053:JEW983093 JOS983053:JOS983093 JYO983053:JYO983093 KIK983053:KIK983093 KSG983053:KSG983093 LCC983053:LCC983093 LLY983053:LLY983093 LVU983053:LVU983093 MFQ983053:MFQ983093 MPM983053:MPM983093 MZI983053:MZI983093 NJE983053:NJE983093 NTA983053:NTA983093 OCW983053:OCW983093 OMS983053:OMS983093 OWO983053:OWO983093 PGK983053:PGK983093 PQG983053:PQG983093 QAC983053:QAC983093 QJY983053:QJY983093 QTU983053:QTU983093 RDQ983053:RDQ983093 RNM983053:RNM983093 RXI983053:RXI983093 SHE983053:SHE983093 SRA983053:SRA983093 TAW983053:TAW983093 TKS983053:TKS983093 TUO983053:TUO983093 UEK983053:UEK983093 UOG983053:UOG983093 UYC983053:UYC983093 VHY983053:VHY983093 VRU983053:VRU983093 WBQ983053:WBQ983093 WLM983053:WLM983093 WVI983053:WVI983093">
      <mc:AlternateContent xmlns:x12ac="http://schemas.microsoft.com/office/spreadsheetml/2011/1/ac" xmlns:mc="http://schemas.openxmlformats.org/markup-compatibility/2006">
        <mc:Choice Requires="x12ac">
          <x12ac:list>Käyttö- ja kiinteä omaisuus, Ostopalvelut,"Aineet, tarvikkeet ja muut kustannukset", Matkakustannukset (15% malli), Yksikkökustannus</x12ac:list>
        </mc:Choice>
        <mc:Fallback>
          <formula1>"Käyttö- ja kiinteä omaisuus, Ostopalvelut,Aineet, tarvikkeet ja muut kustannukset, Matkakustannukset (15% malli), Yksikkökustannus"</formula1>
        </mc:Fallback>
      </mc:AlternateContent>
    </dataValidation>
    <dataValidation allowBlank="1" showInputMessage="1" showErrorMessage="1" promptTitle="OHJE" prompt="Kirjoita tähän raportoitujen kustannusten kirjanpidon tositenumerot pääkirjasta. Yhteys raportoitujen kustannusten ja pääkirjan välillä tulee olla yksiselitteinen. Tarkentavia merkintöjä voit tehdä liitteenä toimitettavaan pääkirjanotteeseen." sqref="F12 JB12 SX12 ACT12 AMP12 AWL12 BGH12 BQD12 BZZ12 CJV12 CTR12 DDN12 DNJ12 DXF12 EHB12 EQX12 FAT12 FKP12 FUL12 GEH12 GOD12 GXZ12 HHV12 HRR12 IBN12 ILJ12 IVF12 JFB12 JOX12 JYT12 KIP12 KSL12 LCH12 LMD12 LVZ12 MFV12 MPR12 MZN12 NJJ12 NTF12 ODB12 OMX12 OWT12 PGP12 PQL12 QAH12 QKD12 QTZ12 RDV12 RNR12 RXN12 SHJ12 SRF12 TBB12 TKX12 TUT12 UEP12 UOL12 UYH12 VID12 VRZ12 WBV12 WLR12 WVN12 F65548 JB65548 SX65548 ACT65548 AMP65548 AWL65548 BGH65548 BQD65548 BZZ65548 CJV65548 CTR65548 DDN65548 DNJ65548 DXF65548 EHB65548 EQX65548 FAT65548 FKP65548 FUL65548 GEH65548 GOD65548 GXZ65548 HHV65548 HRR65548 IBN65548 ILJ65548 IVF65548 JFB65548 JOX65548 JYT65548 KIP65548 KSL65548 LCH65548 LMD65548 LVZ65548 MFV65548 MPR65548 MZN65548 NJJ65548 NTF65548 ODB65548 OMX65548 OWT65548 PGP65548 PQL65548 QAH65548 QKD65548 QTZ65548 RDV65548 RNR65548 RXN65548 SHJ65548 SRF65548 TBB65548 TKX65548 TUT65548 UEP65548 UOL65548 UYH65548 VID65548 VRZ65548 WBV65548 WLR65548 WVN65548 F131084 JB131084 SX131084 ACT131084 AMP131084 AWL131084 BGH131084 BQD131084 BZZ131084 CJV131084 CTR131084 DDN131084 DNJ131084 DXF131084 EHB131084 EQX131084 FAT131084 FKP131084 FUL131084 GEH131084 GOD131084 GXZ131084 HHV131084 HRR131084 IBN131084 ILJ131084 IVF131084 JFB131084 JOX131084 JYT131084 KIP131084 KSL131084 LCH131084 LMD131084 LVZ131084 MFV131084 MPR131084 MZN131084 NJJ131084 NTF131084 ODB131084 OMX131084 OWT131084 PGP131084 PQL131084 QAH131084 QKD131084 QTZ131084 RDV131084 RNR131084 RXN131084 SHJ131084 SRF131084 TBB131084 TKX131084 TUT131084 UEP131084 UOL131084 UYH131084 VID131084 VRZ131084 WBV131084 WLR131084 WVN131084 F196620 JB196620 SX196620 ACT196620 AMP196620 AWL196620 BGH196620 BQD196620 BZZ196620 CJV196620 CTR196620 DDN196620 DNJ196620 DXF196620 EHB196620 EQX196620 FAT196620 FKP196620 FUL196620 GEH196620 GOD196620 GXZ196620 HHV196620 HRR196620 IBN196620 ILJ196620 IVF196620 JFB196620 JOX196620 JYT196620 KIP196620 KSL196620 LCH196620 LMD196620 LVZ196620 MFV196620 MPR196620 MZN196620 NJJ196620 NTF196620 ODB196620 OMX196620 OWT196620 PGP196620 PQL196620 QAH196620 QKD196620 QTZ196620 RDV196620 RNR196620 RXN196620 SHJ196620 SRF196620 TBB196620 TKX196620 TUT196620 UEP196620 UOL196620 UYH196620 VID196620 VRZ196620 WBV196620 WLR196620 WVN196620 F262156 JB262156 SX262156 ACT262156 AMP262156 AWL262156 BGH262156 BQD262156 BZZ262156 CJV262156 CTR262156 DDN262156 DNJ262156 DXF262156 EHB262156 EQX262156 FAT262156 FKP262156 FUL262156 GEH262156 GOD262156 GXZ262156 HHV262156 HRR262156 IBN262156 ILJ262156 IVF262156 JFB262156 JOX262156 JYT262156 KIP262156 KSL262156 LCH262156 LMD262156 LVZ262156 MFV262156 MPR262156 MZN262156 NJJ262156 NTF262156 ODB262156 OMX262156 OWT262156 PGP262156 PQL262156 QAH262156 QKD262156 QTZ262156 RDV262156 RNR262156 RXN262156 SHJ262156 SRF262156 TBB262156 TKX262156 TUT262156 UEP262156 UOL262156 UYH262156 VID262156 VRZ262156 WBV262156 WLR262156 WVN262156 F327692 JB327692 SX327692 ACT327692 AMP327692 AWL327692 BGH327692 BQD327692 BZZ327692 CJV327692 CTR327692 DDN327692 DNJ327692 DXF327692 EHB327692 EQX327692 FAT327692 FKP327692 FUL327692 GEH327692 GOD327692 GXZ327692 HHV327692 HRR327692 IBN327692 ILJ327692 IVF327692 JFB327692 JOX327692 JYT327692 KIP327692 KSL327692 LCH327692 LMD327692 LVZ327692 MFV327692 MPR327692 MZN327692 NJJ327692 NTF327692 ODB327692 OMX327692 OWT327692 PGP327692 PQL327692 QAH327692 QKD327692 QTZ327692 RDV327692 RNR327692 RXN327692 SHJ327692 SRF327692 TBB327692 TKX327692 TUT327692 UEP327692 UOL327692 UYH327692 VID327692 VRZ327692 WBV327692 WLR327692 WVN327692 F393228 JB393228 SX393228 ACT393228 AMP393228 AWL393228 BGH393228 BQD393228 BZZ393228 CJV393228 CTR393228 DDN393228 DNJ393228 DXF393228 EHB393228 EQX393228 FAT393228 FKP393228 FUL393228 GEH393228 GOD393228 GXZ393228 HHV393228 HRR393228 IBN393228 ILJ393228 IVF393228 JFB393228 JOX393228 JYT393228 KIP393228 KSL393228 LCH393228 LMD393228 LVZ393228 MFV393228 MPR393228 MZN393228 NJJ393228 NTF393228 ODB393228 OMX393228 OWT393228 PGP393228 PQL393228 QAH393228 QKD393228 QTZ393228 RDV393228 RNR393228 RXN393228 SHJ393228 SRF393228 TBB393228 TKX393228 TUT393228 UEP393228 UOL393228 UYH393228 VID393228 VRZ393228 WBV393228 WLR393228 WVN393228 F458764 JB458764 SX458764 ACT458764 AMP458764 AWL458764 BGH458764 BQD458764 BZZ458764 CJV458764 CTR458764 DDN458764 DNJ458764 DXF458764 EHB458764 EQX458764 FAT458764 FKP458764 FUL458764 GEH458764 GOD458764 GXZ458764 HHV458764 HRR458764 IBN458764 ILJ458764 IVF458764 JFB458764 JOX458764 JYT458764 KIP458764 KSL458764 LCH458764 LMD458764 LVZ458764 MFV458764 MPR458764 MZN458764 NJJ458764 NTF458764 ODB458764 OMX458764 OWT458764 PGP458764 PQL458764 QAH458764 QKD458764 QTZ458764 RDV458764 RNR458764 RXN458764 SHJ458764 SRF458764 TBB458764 TKX458764 TUT458764 UEP458764 UOL458764 UYH458764 VID458764 VRZ458764 WBV458764 WLR458764 WVN458764 F524300 JB524300 SX524300 ACT524300 AMP524300 AWL524300 BGH524300 BQD524300 BZZ524300 CJV524300 CTR524300 DDN524300 DNJ524300 DXF524300 EHB524300 EQX524300 FAT524300 FKP524300 FUL524300 GEH524300 GOD524300 GXZ524300 HHV524300 HRR524300 IBN524300 ILJ524300 IVF524300 JFB524300 JOX524300 JYT524300 KIP524300 KSL524300 LCH524300 LMD524300 LVZ524300 MFV524300 MPR524300 MZN524300 NJJ524300 NTF524300 ODB524300 OMX524300 OWT524300 PGP524300 PQL524300 QAH524300 QKD524300 QTZ524300 RDV524300 RNR524300 RXN524300 SHJ524300 SRF524300 TBB524300 TKX524300 TUT524300 UEP524300 UOL524300 UYH524300 VID524300 VRZ524300 WBV524300 WLR524300 WVN524300 F589836 JB589836 SX589836 ACT589836 AMP589836 AWL589836 BGH589836 BQD589836 BZZ589836 CJV589836 CTR589836 DDN589836 DNJ589836 DXF589836 EHB589836 EQX589836 FAT589836 FKP589836 FUL589836 GEH589836 GOD589836 GXZ589836 HHV589836 HRR589836 IBN589836 ILJ589836 IVF589836 JFB589836 JOX589836 JYT589836 KIP589836 KSL589836 LCH589836 LMD589836 LVZ589836 MFV589836 MPR589836 MZN589836 NJJ589836 NTF589836 ODB589836 OMX589836 OWT589836 PGP589836 PQL589836 QAH589836 QKD589836 QTZ589836 RDV589836 RNR589836 RXN589836 SHJ589836 SRF589836 TBB589836 TKX589836 TUT589836 UEP589836 UOL589836 UYH589836 VID589836 VRZ589836 WBV589836 WLR589836 WVN589836 F655372 JB655372 SX655372 ACT655372 AMP655372 AWL655372 BGH655372 BQD655372 BZZ655372 CJV655372 CTR655372 DDN655372 DNJ655372 DXF655372 EHB655372 EQX655372 FAT655372 FKP655372 FUL655372 GEH655372 GOD655372 GXZ655372 HHV655372 HRR655372 IBN655372 ILJ655372 IVF655372 JFB655372 JOX655372 JYT655372 KIP655372 KSL655372 LCH655372 LMD655372 LVZ655372 MFV655372 MPR655372 MZN655372 NJJ655372 NTF655372 ODB655372 OMX655372 OWT655372 PGP655372 PQL655372 QAH655372 QKD655372 QTZ655372 RDV655372 RNR655372 RXN655372 SHJ655372 SRF655372 TBB655372 TKX655372 TUT655372 UEP655372 UOL655372 UYH655372 VID655372 VRZ655372 WBV655372 WLR655372 WVN655372 F720908 JB720908 SX720908 ACT720908 AMP720908 AWL720908 BGH720908 BQD720908 BZZ720908 CJV720908 CTR720908 DDN720908 DNJ720908 DXF720908 EHB720908 EQX720908 FAT720908 FKP720908 FUL720908 GEH720908 GOD720908 GXZ720908 HHV720908 HRR720908 IBN720908 ILJ720908 IVF720908 JFB720908 JOX720908 JYT720908 KIP720908 KSL720908 LCH720908 LMD720908 LVZ720908 MFV720908 MPR720908 MZN720908 NJJ720908 NTF720908 ODB720908 OMX720908 OWT720908 PGP720908 PQL720908 QAH720908 QKD720908 QTZ720908 RDV720908 RNR720908 RXN720908 SHJ720908 SRF720908 TBB720908 TKX720908 TUT720908 UEP720908 UOL720908 UYH720908 VID720908 VRZ720908 WBV720908 WLR720908 WVN720908 F786444 JB786444 SX786444 ACT786444 AMP786444 AWL786444 BGH786444 BQD786444 BZZ786444 CJV786444 CTR786444 DDN786444 DNJ786444 DXF786444 EHB786444 EQX786444 FAT786444 FKP786444 FUL786444 GEH786444 GOD786444 GXZ786444 HHV786444 HRR786444 IBN786444 ILJ786444 IVF786444 JFB786444 JOX786444 JYT786444 KIP786444 KSL786444 LCH786444 LMD786444 LVZ786444 MFV786444 MPR786444 MZN786444 NJJ786444 NTF786444 ODB786444 OMX786444 OWT786444 PGP786444 PQL786444 QAH786444 QKD786444 QTZ786444 RDV786444 RNR786444 RXN786444 SHJ786444 SRF786444 TBB786444 TKX786444 TUT786444 UEP786444 UOL786444 UYH786444 VID786444 VRZ786444 WBV786444 WLR786444 WVN786444 F851980 JB851980 SX851980 ACT851980 AMP851980 AWL851980 BGH851980 BQD851980 BZZ851980 CJV851980 CTR851980 DDN851980 DNJ851980 DXF851980 EHB851980 EQX851980 FAT851980 FKP851980 FUL851980 GEH851980 GOD851980 GXZ851980 HHV851980 HRR851980 IBN851980 ILJ851980 IVF851980 JFB851980 JOX851980 JYT851980 KIP851980 KSL851980 LCH851980 LMD851980 LVZ851980 MFV851980 MPR851980 MZN851980 NJJ851980 NTF851980 ODB851980 OMX851980 OWT851980 PGP851980 PQL851980 QAH851980 QKD851980 QTZ851980 RDV851980 RNR851980 RXN851980 SHJ851980 SRF851980 TBB851980 TKX851980 TUT851980 UEP851980 UOL851980 UYH851980 VID851980 VRZ851980 WBV851980 WLR851980 WVN851980 F917516 JB917516 SX917516 ACT917516 AMP917516 AWL917516 BGH917516 BQD917516 BZZ917516 CJV917516 CTR917516 DDN917516 DNJ917516 DXF917516 EHB917516 EQX917516 FAT917516 FKP917516 FUL917516 GEH917516 GOD917516 GXZ917516 HHV917516 HRR917516 IBN917516 ILJ917516 IVF917516 JFB917516 JOX917516 JYT917516 KIP917516 KSL917516 LCH917516 LMD917516 LVZ917516 MFV917516 MPR917516 MZN917516 NJJ917516 NTF917516 ODB917516 OMX917516 OWT917516 PGP917516 PQL917516 QAH917516 QKD917516 QTZ917516 RDV917516 RNR917516 RXN917516 SHJ917516 SRF917516 TBB917516 TKX917516 TUT917516 UEP917516 UOL917516 UYH917516 VID917516 VRZ917516 WBV917516 WLR917516 WVN917516 F983052 JB983052 SX983052 ACT983052 AMP983052 AWL983052 BGH983052 BQD983052 BZZ983052 CJV983052 CTR983052 DDN983052 DNJ983052 DXF983052 EHB983052 EQX983052 FAT983052 FKP983052 FUL983052 GEH983052 GOD983052 GXZ983052 HHV983052 HRR983052 IBN983052 ILJ983052 IVF983052 JFB983052 JOX983052 JYT983052 KIP983052 KSL983052 LCH983052 LMD983052 LVZ983052 MFV983052 MPR983052 MZN983052 NJJ983052 NTF983052 ODB983052 OMX983052 OWT983052 PGP983052 PQL983052 QAH983052 QKD983052 QTZ983052 RDV983052 RNR983052 RXN983052 SHJ983052 SRF983052 TBB983052 TKX983052 TUT983052 UEP983052 UOL983052 UYH983052 VID983052 VRZ983052 WBV983052 WLR983052 WVN983052"/>
    <dataValidation allowBlank="1" showInputMessage="1" showErrorMessage="1" promptTitle="OHJE" prompt="Kirjaa tähän aikaisemmissa maksatushakemuksissa hyväksytyt kustannukset kustannuslajitasolla." sqref="E12 JA12 SW12 ACS12 AMO12 AWK12 BGG12 BQC12 BZY12 CJU12 CTQ12 DDM12 DNI12 DXE12 EHA12 EQW12 FAS12 FKO12 FUK12 GEG12 GOC12 GXY12 HHU12 HRQ12 IBM12 ILI12 IVE12 JFA12 JOW12 JYS12 KIO12 KSK12 LCG12 LMC12 LVY12 MFU12 MPQ12 MZM12 NJI12 NTE12 ODA12 OMW12 OWS12 PGO12 PQK12 QAG12 QKC12 QTY12 RDU12 RNQ12 RXM12 SHI12 SRE12 TBA12 TKW12 TUS12 UEO12 UOK12 UYG12 VIC12 VRY12 WBU12 WLQ12 WVM12 E65548 JA65548 SW65548 ACS65548 AMO65548 AWK65548 BGG65548 BQC65548 BZY65548 CJU65548 CTQ65548 DDM65548 DNI65548 DXE65548 EHA65548 EQW65548 FAS65548 FKO65548 FUK65548 GEG65548 GOC65548 GXY65548 HHU65548 HRQ65548 IBM65548 ILI65548 IVE65548 JFA65548 JOW65548 JYS65548 KIO65548 KSK65548 LCG65548 LMC65548 LVY65548 MFU65548 MPQ65548 MZM65548 NJI65548 NTE65548 ODA65548 OMW65548 OWS65548 PGO65548 PQK65548 QAG65548 QKC65548 QTY65548 RDU65548 RNQ65548 RXM65548 SHI65548 SRE65548 TBA65548 TKW65548 TUS65548 UEO65548 UOK65548 UYG65548 VIC65548 VRY65548 WBU65548 WLQ65548 WVM65548 E131084 JA131084 SW131084 ACS131084 AMO131084 AWK131084 BGG131084 BQC131084 BZY131084 CJU131084 CTQ131084 DDM131084 DNI131084 DXE131084 EHA131084 EQW131084 FAS131084 FKO131084 FUK131084 GEG131084 GOC131084 GXY131084 HHU131084 HRQ131084 IBM131084 ILI131084 IVE131084 JFA131084 JOW131084 JYS131084 KIO131084 KSK131084 LCG131084 LMC131084 LVY131084 MFU131084 MPQ131084 MZM131084 NJI131084 NTE131084 ODA131084 OMW131084 OWS131084 PGO131084 PQK131084 QAG131084 QKC131084 QTY131084 RDU131084 RNQ131084 RXM131084 SHI131084 SRE131084 TBA131084 TKW131084 TUS131084 UEO131084 UOK131084 UYG131084 VIC131084 VRY131084 WBU131084 WLQ131084 WVM131084 E196620 JA196620 SW196620 ACS196620 AMO196620 AWK196620 BGG196620 BQC196620 BZY196620 CJU196620 CTQ196620 DDM196620 DNI196620 DXE196620 EHA196620 EQW196620 FAS196620 FKO196620 FUK196620 GEG196620 GOC196620 GXY196620 HHU196620 HRQ196620 IBM196620 ILI196620 IVE196620 JFA196620 JOW196620 JYS196620 KIO196620 KSK196620 LCG196620 LMC196620 LVY196620 MFU196620 MPQ196620 MZM196620 NJI196620 NTE196620 ODA196620 OMW196620 OWS196620 PGO196620 PQK196620 QAG196620 QKC196620 QTY196620 RDU196620 RNQ196620 RXM196620 SHI196620 SRE196620 TBA196620 TKW196620 TUS196620 UEO196620 UOK196620 UYG196620 VIC196620 VRY196620 WBU196620 WLQ196620 WVM196620 E262156 JA262156 SW262156 ACS262156 AMO262156 AWK262156 BGG262156 BQC262156 BZY262156 CJU262156 CTQ262156 DDM262156 DNI262156 DXE262156 EHA262156 EQW262156 FAS262156 FKO262156 FUK262156 GEG262156 GOC262156 GXY262156 HHU262156 HRQ262156 IBM262156 ILI262156 IVE262156 JFA262156 JOW262156 JYS262156 KIO262156 KSK262156 LCG262156 LMC262156 LVY262156 MFU262156 MPQ262156 MZM262156 NJI262156 NTE262156 ODA262156 OMW262156 OWS262156 PGO262156 PQK262156 QAG262156 QKC262156 QTY262156 RDU262156 RNQ262156 RXM262156 SHI262156 SRE262156 TBA262156 TKW262156 TUS262156 UEO262156 UOK262156 UYG262156 VIC262156 VRY262156 WBU262156 WLQ262156 WVM262156 E327692 JA327692 SW327692 ACS327692 AMO327692 AWK327692 BGG327692 BQC327692 BZY327692 CJU327692 CTQ327692 DDM327692 DNI327692 DXE327692 EHA327692 EQW327692 FAS327692 FKO327692 FUK327692 GEG327692 GOC327692 GXY327692 HHU327692 HRQ327692 IBM327692 ILI327692 IVE327692 JFA327692 JOW327692 JYS327692 KIO327692 KSK327692 LCG327692 LMC327692 LVY327692 MFU327692 MPQ327692 MZM327692 NJI327692 NTE327692 ODA327692 OMW327692 OWS327692 PGO327692 PQK327692 QAG327692 QKC327692 QTY327692 RDU327692 RNQ327692 RXM327692 SHI327692 SRE327692 TBA327692 TKW327692 TUS327692 UEO327692 UOK327692 UYG327692 VIC327692 VRY327692 WBU327692 WLQ327692 WVM327692 E393228 JA393228 SW393228 ACS393228 AMO393228 AWK393228 BGG393228 BQC393228 BZY393228 CJU393228 CTQ393228 DDM393228 DNI393228 DXE393228 EHA393228 EQW393228 FAS393228 FKO393228 FUK393228 GEG393228 GOC393228 GXY393228 HHU393228 HRQ393228 IBM393228 ILI393228 IVE393228 JFA393228 JOW393228 JYS393228 KIO393228 KSK393228 LCG393228 LMC393228 LVY393228 MFU393228 MPQ393228 MZM393228 NJI393228 NTE393228 ODA393228 OMW393228 OWS393228 PGO393228 PQK393228 QAG393228 QKC393228 QTY393228 RDU393228 RNQ393228 RXM393228 SHI393228 SRE393228 TBA393228 TKW393228 TUS393228 UEO393228 UOK393228 UYG393228 VIC393228 VRY393228 WBU393228 WLQ393228 WVM393228 E458764 JA458764 SW458764 ACS458764 AMO458764 AWK458764 BGG458764 BQC458764 BZY458764 CJU458764 CTQ458764 DDM458764 DNI458764 DXE458764 EHA458764 EQW458764 FAS458764 FKO458764 FUK458764 GEG458764 GOC458764 GXY458764 HHU458764 HRQ458764 IBM458764 ILI458764 IVE458764 JFA458764 JOW458764 JYS458764 KIO458764 KSK458764 LCG458764 LMC458764 LVY458764 MFU458764 MPQ458764 MZM458764 NJI458764 NTE458764 ODA458764 OMW458764 OWS458764 PGO458764 PQK458764 QAG458764 QKC458764 QTY458764 RDU458764 RNQ458764 RXM458764 SHI458764 SRE458764 TBA458764 TKW458764 TUS458764 UEO458764 UOK458764 UYG458764 VIC458764 VRY458764 WBU458764 WLQ458764 WVM458764 E524300 JA524300 SW524300 ACS524300 AMO524300 AWK524300 BGG524300 BQC524300 BZY524300 CJU524300 CTQ524300 DDM524300 DNI524300 DXE524300 EHA524300 EQW524300 FAS524300 FKO524300 FUK524300 GEG524300 GOC524300 GXY524300 HHU524300 HRQ524300 IBM524300 ILI524300 IVE524300 JFA524300 JOW524300 JYS524300 KIO524300 KSK524300 LCG524300 LMC524300 LVY524300 MFU524300 MPQ524300 MZM524300 NJI524300 NTE524300 ODA524300 OMW524300 OWS524300 PGO524300 PQK524300 QAG524300 QKC524300 QTY524300 RDU524300 RNQ524300 RXM524300 SHI524300 SRE524300 TBA524300 TKW524300 TUS524300 UEO524300 UOK524300 UYG524300 VIC524300 VRY524300 WBU524300 WLQ524300 WVM524300 E589836 JA589836 SW589836 ACS589836 AMO589836 AWK589836 BGG589836 BQC589836 BZY589836 CJU589836 CTQ589836 DDM589836 DNI589836 DXE589836 EHA589836 EQW589836 FAS589836 FKO589836 FUK589836 GEG589836 GOC589836 GXY589836 HHU589836 HRQ589836 IBM589836 ILI589836 IVE589836 JFA589836 JOW589836 JYS589836 KIO589836 KSK589836 LCG589836 LMC589836 LVY589836 MFU589836 MPQ589836 MZM589836 NJI589836 NTE589836 ODA589836 OMW589836 OWS589836 PGO589836 PQK589836 QAG589836 QKC589836 QTY589836 RDU589836 RNQ589836 RXM589836 SHI589836 SRE589836 TBA589836 TKW589836 TUS589836 UEO589836 UOK589836 UYG589836 VIC589836 VRY589836 WBU589836 WLQ589836 WVM589836 E655372 JA655372 SW655372 ACS655372 AMO655372 AWK655372 BGG655372 BQC655372 BZY655372 CJU655372 CTQ655372 DDM655372 DNI655372 DXE655372 EHA655372 EQW655372 FAS655372 FKO655372 FUK655372 GEG655372 GOC655372 GXY655372 HHU655372 HRQ655372 IBM655372 ILI655372 IVE655372 JFA655372 JOW655372 JYS655372 KIO655372 KSK655372 LCG655372 LMC655372 LVY655372 MFU655372 MPQ655372 MZM655372 NJI655372 NTE655372 ODA655372 OMW655372 OWS655372 PGO655372 PQK655372 QAG655372 QKC655372 QTY655372 RDU655372 RNQ655372 RXM655372 SHI655372 SRE655372 TBA655372 TKW655372 TUS655372 UEO655372 UOK655372 UYG655372 VIC655372 VRY655372 WBU655372 WLQ655372 WVM655372 E720908 JA720908 SW720908 ACS720908 AMO720908 AWK720908 BGG720908 BQC720908 BZY720908 CJU720908 CTQ720908 DDM720908 DNI720908 DXE720908 EHA720908 EQW720908 FAS720908 FKO720908 FUK720908 GEG720908 GOC720908 GXY720908 HHU720908 HRQ720908 IBM720908 ILI720908 IVE720908 JFA720908 JOW720908 JYS720908 KIO720908 KSK720908 LCG720908 LMC720908 LVY720908 MFU720908 MPQ720908 MZM720908 NJI720908 NTE720908 ODA720908 OMW720908 OWS720908 PGO720908 PQK720908 QAG720908 QKC720908 QTY720908 RDU720908 RNQ720908 RXM720908 SHI720908 SRE720908 TBA720908 TKW720908 TUS720908 UEO720908 UOK720908 UYG720908 VIC720908 VRY720908 WBU720908 WLQ720908 WVM720908 E786444 JA786444 SW786444 ACS786444 AMO786444 AWK786444 BGG786444 BQC786444 BZY786444 CJU786444 CTQ786444 DDM786444 DNI786444 DXE786444 EHA786444 EQW786444 FAS786444 FKO786444 FUK786444 GEG786444 GOC786444 GXY786444 HHU786444 HRQ786444 IBM786444 ILI786444 IVE786444 JFA786444 JOW786444 JYS786444 KIO786444 KSK786444 LCG786444 LMC786444 LVY786444 MFU786444 MPQ786444 MZM786444 NJI786444 NTE786444 ODA786444 OMW786444 OWS786444 PGO786444 PQK786444 QAG786444 QKC786444 QTY786444 RDU786444 RNQ786444 RXM786444 SHI786444 SRE786444 TBA786444 TKW786444 TUS786444 UEO786444 UOK786444 UYG786444 VIC786444 VRY786444 WBU786444 WLQ786444 WVM786444 E851980 JA851980 SW851980 ACS851980 AMO851980 AWK851980 BGG851980 BQC851980 BZY851980 CJU851980 CTQ851980 DDM851980 DNI851980 DXE851980 EHA851980 EQW851980 FAS851980 FKO851980 FUK851980 GEG851980 GOC851980 GXY851980 HHU851980 HRQ851980 IBM851980 ILI851980 IVE851980 JFA851980 JOW851980 JYS851980 KIO851980 KSK851980 LCG851980 LMC851980 LVY851980 MFU851980 MPQ851980 MZM851980 NJI851980 NTE851980 ODA851980 OMW851980 OWS851980 PGO851980 PQK851980 QAG851980 QKC851980 QTY851980 RDU851980 RNQ851980 RXM851980 SHI851980 SRE851980 TBA851980 TKW851980 TUS851980 UEO851980 UOK851980 UYG851980 VIC851980 VRY851980 WBU851980 WLQ851980 WVM851980 E917516 JA917516 SW917516 ACS917516 AMO917516 AWK917516 BGG917516 BQC917516 BZY917516 CJU917516 CTQ917516 DDM917516 DNI917516 DXE917516 EHA917516 EQW917516 FAS917516 FKO917516 FUK917516 GEG917516 GOC917516 GXY917516 HHU917516 HRQ917516 IBM917516 ILI917516 IVE917516 JFA917516 JOW917516 JYS917516 KIO917516 KSK917516 LCG917516 LMC917516 LVY917516 MFU917516 MPQ917516 MZM917516 NJI917516 NTE917516 ODA917516 OMW917516 OWS917516 PGO917516 PQK917516 QAG917516 QKC917516 QTY917516 RDU917516 RNQ917516 RXM917516 SHI917516 SRE917516 TBA917516 TKW917516 TUS917516 UEO917516 UOK917516 UYG917516 VIC917516 VRY917516 WBU917516 WLQ917516 WVM917516 E983052 JA983052 SW983052 ACS983052 AMO983052 AWK983052 BGG983052 BQC983052 BZY983052 CJU983052 CTQ983052 DDM983052 DNI983052 DXE983052 EHA983052 EQW983052 FAS983052 FKO983052 FUK983052 GEG983052 GOC983052 GXY983052 HHU983052 HRQ983052 IBM983052 ILI983052 IVE983052 JFA983052 JOW983052 JYS983052 KIO983052 KSK983052 LCG983052 LMC983052 LVY983052 MFU983052 MPQ983052 MZM983052 NJI983052 NTE983052 ODA983052 OMW983052 OWS983052 PGO983052 PQK983052 QAG983052 QKC983052 QTY983052 RDU983052 RNQ983052 RXM983052 SHI983052 SRE983052 TBA983052 TKW983052 TUS983052 UEO983052 UOK983052 UYG983052 VIC983052 VRY983052 WBU983052 WLQ983052 WVM983052"/>
    <dataValidation allowBlank="1" showInputMessage="1" showErrorMessage="1" promptTitle="OHJE" prompt="Kirjaa kustannuksen selite." sqref="C12 IY12 SU12 ACQ12 AMM12 AWI12 BGE12 BQA12 BZW12 CJS12 CTO12 DDK12 DNG12 DXC12 EGY12 EQU12 FAQ12 FKM12 FUI12 GEE12 GOA12 GXW12 HHS12 HRO12 IBK12 ILG12 IVC12 JEY12 JOU12 JYQ12 KIM12 KSI12 LCE12 LMA12 LVW12 MFS12 MPO12 MZK12 NJG12 NTC12 OCY12 OMU12 OWQ12 PGM12 PQI12 QAE12 QKA12 QTW12 RDS12 RNO12 RXK12 SHG12 SRC12 TAY12 TKU12 TUQ12 UEM12 UOI12 UYE12 VIA12 VRW12 WBS12 WLO12 WVK12 C65548 IY65548 SU65548 ACQ65548 AMM65548 AWI65548 BGE65548 BQA65548 BZW65548 CJS65548 CTO65548 DDK65548 DNG65548 DXC65548 EGY65548 EQU65548 FAQ65548 FKM65548 FUI65548 GEE65548 GOA65548 GXW65548 HHS65548 HRO65548 IBK65548 ILG65548 IVC65548 JEY65548 JOU65548 JYQ65548 KIM65548 KSI65548 LCE65548 LMA65548 LVW65548 MFS65548 MPO65548 MZK65548 NJG65548 NTC65548 OCY65548 OMU65548 OWQ65548 PGM65548 PQI65548 QAE65548 QKA65548 QTW65548 RDS65548 RNO65548 RXK65548 SHG65548 SRC65548 TAY65548 TKU65548 TUQ65548 UEM65548 UOI65548 UYE65548 VIA65548 VRW65548 WBS65548 WLO65548 WVK65548 C131084 IY131084 SU131084 ACQ131084 AMM131084 AWI131084 BGE131084 BQA131084 BZW131084 CJS131084 CTO131084 DDK131084 DNG131084 DXC131084 EGY131084 EQU131084 FAQ131084 FKM131084 FUI131084 GEE131084 GOA131084 GXW131084 HHS131084 HRO131084 IBK131084 ILG131084 IVC131084 JEY131084 JOU131084 JYQ131084 KIM131084 KSI131084 LCE131084 LMA131084 LVW131084 MFS131084 MPO131084 MZK131084 NJG131084 NTC131084 OCY131084 OMU131084 OWQ131084 PGM131084 PQI131084 QAE131084 QKA131084 QTW131084 RDS131084 RNO131084 RXK131084 SHG131084 SRC131084 TAY131084 TKU131084 TUQ131084 UEM131084 UOI131084 UYE131084 VIA131084 VRW131084 WBS131084 WLO131084 WVK131084 C196620 IY196620 SU196620 ACQ196620 AMM196620 AWI196620 BGE196620 BQA196620 BZW196620 CJS196620 CTO196620 DDK196620 DNG196620 DXC196620 EGY196620 EQU196620 FAQ196620 FKM196620 FUI196620 GEE196620 GOA196620 GXW196620 HHS196620 HRO196620 IBK196620 ILG196620 IVC196620 JEY196620 JOU196620 JYQ196620 KIM196620 KSI196620 LCE196620 LMA196620 LVW196620 MFS196620 MPO196620 MZK196620 NJG196620 NTC196620 OCY196620 OMU196620 OWQ196620 PGM196620 PQI196620 QAE196620 QKA196620 QTW196620 RDS196620 RNO196620 RXK196620 SHG196620 SRC196620 TAY196620 TKU196620 TUQ196620 UEM196620 UOI196620 UYE196620 VIA196620 VRW196620 WBS196620 WLO196620 WVK196620 C262156 IY262156 SU262156 ACQ262156 AMM262156 AWI262156 BGE262156 BQA262156 BZW262156 CJS262156 CTO262156 DDK262156 DNG262156 DXC262156 EGY262156 EQU262156 FAQ262156 FKM262156 FUI262156 GEE262156 GOA262156 GXW262156 HHS262156 HRO262156 IBK262156 ILG262156 IVC262156 JEY262156 JOU262156 JYQ262156 KIM262156 KSI262156 LCE262156 LMA262156 LVW262156 MFS262156 MPO262156 MZK262156 NJG262156 NTC262156 OCY262156 OMU262156 OWQ262156 PGM262156 PQI262156 QAE262156 QKA262156 QTW262156 RDS262156 RNO262156 RXK262156 SHG262156 SRC262156 TAY262156 TKU262156 TUQ262156 UEM262156 UOI262156 UYE262156 VIA262156 VRW262156 WBS262156 WLO262156 WVK262156 C327692 IY327692 SU327692 ACQ327692 AMM327692 AWI327692 BGE327692 BQA327692 BZW327692 CJS327692 CTO327692 DDK327692 DNG327692 DXC327692 EGY327692 EQU327692 FAQ327692 FKM327692 FUI327692 GEE327692 GOA327692 GXW327692 HHS327692 HRO327692 IBK327692 ILG327692 IVC327692 JEY327692 JOU327692 JYQ327692 KIM327692 KSI327692 LCE327692 LMA327692 LVW327692 MFS327692 MPO327692 MZK327692 NJG327692 NTC327692 OCY327692 OMU327692 OWQ327692 PGM327692 PQI327692 QAE327692 QKA327692 QTW327692 RDS327692 RNO327692 RXK327692 SHG327692 SRC327692 TAY327692 TKU327692 TUQ327692 UEM327692 UOI327692 UYE327692 VIA327692 VRW327692 WBS327692 WLO327692 WVK327692 C393228 IY393228 SU393228 ACQ393228 AMM393228 AWI393228 BGE393228 BQA393228 BZW393228 CJS393228 CTO393228 DDK393228 DNG393228 DXC393228 EGY393228 EQU393228 FAQ393228 FKM393228 FUI393228 GEE393228 GOA393228 GXW393228 HHS393228 HRO393228 IBK393228 ILG393228 IVC393228 JEY393228 JOU393228 JYQ393228 KIM393228 KSI393228 LCE393228 LMA393228 LVW393228 MFS393228 MPO393228 MZK393228 NJG393228 NTC393228 OCY393228 OMU393228 OWQ393228 PGM393228 PQI393228 QAE393228 QKA393228 QTW393228 RDS393228 RNO393228 RXK393228 SHG393228 SRC393228 TAY393228 TKU393228 TUQ393228 UEM393228 UOI393228 UYE393228 VIA393228 VRW393228 WBS393228 WLO393228 WVK393228 C458764 IY458764 SU458764 ACQ458764 AMM458764 AWI458764 BGE458764 BQA458764 BZW458764 CJS458764 CTO458764 DDK458764 DNG458764 DXC458764 EGY458764 EQU458764 FAQ458764 FKM458764 FUI458764 GEE458764 GOA458764 GXW458764 HHS458764 HRO458764 IBK458764 ILG458764 IVC458764 JEY458764 JOU458764 JYQ458764 KIM458764 KSI458764 LCE458764 LMA458764 LVW458764 MFS458764 MPO458764 MZK458764 NJG458764 NTC458764 OCY458764 OMU458764 OWQ458764 PGM458764 PQI458764 QAE458764 QKA458764 QTW458764 RDS458764 RNO458764 RXK458764 SHG458764 SRC458764 TAY458764 TKU458764 TUQ458764 UEM458764 UOI458764 UYE458764 VIA458764 VRW458764 WBS458764 WLO458764 WVK458764 C524300 IY524300 SU524300 ACQ524300 AMM524300 AWI524300 BGE524300 BQA524300 BZW524300 CJS524300 CTO524300 DDK524300 DNG524300 DXC524300 EGY524300 EQU524300 FAQ524300 FKM524300 FUI524300 GEE524300 GOA524300 GXW524300 HHS524300 HRO524300 IBK524300 ILG524300 IVC524300 JEY524300 JOU524300 JYQ524300 KIM524300 KSI524300 LCE524300 LMA524300 LVW524300 MFS524300 MPO524300 MZK524300 NJG524300 NTC524300 OCY524300 OMU524300 OWQ524300 PGM524300 PQI524300 QAE524300 QKA524300 QTW524300 RDS524300 RNO524300 RXK524300 SHG524300 SRC524300 TAY524300 TKU524300 TUQ524300 UEM524300 UOI524300 UYE524300 VIA524300 VRW524300 WBS524300 WLO524300 WVK524300 C589836 IY589836 SU589836 ACQ589836 AMM589836 AWI589836 BGE589836 BQA589836 BZW589836 CJS589836 CTO589836 DDK589836 DNG589836 DXC589836 EGY589836 EQU589836 FAQ589836 FKM589836 FUI589836 GEE589836 GOA589836 GXW589836 HHS589836 HRO589836 IBK589836 ILG589836 IVC589836 JEY589836 JOU589836 JYQ589836 KIM589836 KSI589836 LCE589836 LMA589836 LVW589836 MFS589836 MPO589836 MZK589836 NJG589836 NTC589836 OCY589836 OMU589836 OWQ589836 PGM589836 PQI589836 QAE589836 QKA589836 QTW589836 RDS589836 RNO589836 RXK589836 SHG589836 SRC589836 TAY589836 TKU589836 TUQ589836 UEM589836 UOI589836 UYE589836 VIA589836 VRW589836 WBS589836 WLO589836 WVK589836 C655372 IY655372 SU655372 ACQ655372 AMM655372 AWI655372 BGE655372 BQA655372 BZW655372 CJS655372 CTO655372 DDK655372 DNG655372 DXC655372 EGY655372 EQU655372 FAQ655372 FKM655372 FUI655372 GEE655372 GOA655372 GXW655372 HHS655372 HRO655372 IBK655372 ILG655372 IVC655372 JEY655372 JOU655372 JYQ655372 KIM655372 KSI655372 LCE655372 LMA655372 LVW655372 MFS655372 MPO655372 MZK655372 NJG655372 NTC655372 OCY655372 OMU655372 OWQ655372 PGM655372 PQI655372 QAE655372 QKA655372 QTW655372 RDS655372 RNO655372 RXK655372 SHG655372 SRC655372 TAY655372 TKU655372 TUQ655372 UEM655372 UOI655372 UYE655372 VIA655372 VRW655372 WBS655372 WLO655372 WVK655372 C720908 IY720908 SU720908 ACQ720908 AMM720908 AWI720908 BGE720908 BQA720908 BZW720908 CJS720908 CTO720908 DDK720908 DNG720908 DXC720908 EGY720908 EQU720908 FAQ720908 FKM720908 FUI720908 GEE720908 GOA720908 GXW720908 HHS720908 HRO720908 IBK720908 ILG720908 IVC720908 JEY720908 JOU720908 JYQ720908 KIM720908 KSI720908 LCE720908 LMA720908 LVW720908 MFS720908 MPO720908 MZK720908 NJG720908 NTC720908 OCY720908 OMU720908 OWQ720908 PGM720908 PQI720908 QAE720908 QKA720908 QTW720908 RDS720908 RNO720908 RXK720908 SHG720908 SRC720908 TAY720908 TKU720908 TUQ720908 UEM720908 UOI720908 UYE720908 VIA720908 VRW720908 WBS720908 WLO720908 WVK720908 C786444 IY786444 SU786444 ACQ786444 AMM786444 AWI786444 BGE786444 BQA786444 BZW786444 CJS786444 CTO786444 DDK786444 DNG786444 DXC786444 EGY786444 EQU786444 FAQ786444 FKM786444 FUI786444 GEE786444 GOA786444 GXW786444 HHS786444 HRO786444 IBK786444 ILG786444 IVC786444 JEY786444 JOU786444 JYQ786444 KIM786444 KSI786444 LCE786444 LMA786444 LVW786444 MFS786444 MPO786444 MZK786444 NJG786444 NTC786444 OCY786444 OMU786444 OWQ786444 PGM786444 PQI786444 QAE786444 QKA786444 QTW786444 RDS786444 RNO786444 RXK786444 SHG786444 SRC786444 TAY786444 TKU786444 TUQ786444 UEM786444 UOI786444 UYE786444 VIA786444 VRW786444 WBS786444 WLO786444 WVK786444 C851980 IY851980 SU851980 ACQ851980 AMM851980 AWI851980 BGE851980 BQA851980 BZW851980 CJS851980 CTO851980 DDK851980 DNG851980 DXC851980 EGY851980 EQU851980 FAQ851980 FKM851980 FUI851980 GEE851980 GOA851980 GXW851980 HHS851980 HRO851980 IBK851980 ILG851980 IVC851980 JEY851980 JOU851980 JYQ851980 KIM851980 KSI851980 LCE851980 LMA851980 LVW851980 MFS851980 MPO851980 MZK851980 NJG851980 NTC851980 OCY851980 OMU851980 OWQ851980 PGM851980 PQI851980 QAE851980 QKA851980 QTW851980 RDS851980 RNO851980 RXK851980 SHG851980 SRC851980 TAY851980 TKU851980 TUQ851980 UEM851980 UOI851980 UYE851980 VIA851980 VRW851980 WBS851980 WLO851980 WVK851980 C917516 IY917516 SU917516 ACQ917516 AMM917516 AWI917516 BGE917516 BQA917516 BZW917516 CJS917516 CTO917516 DDK917516 DNG917516 DXC917516 EGY917516 EQU917516 FAQ917516 FKM917516 FUI917516 GEE917516 GOA917516 GXW917516 HHS917516 HRO917516 IBK917516 ILG917516 IVC917516 JEY917516 JOU917516 JYQ917516 KIM917516 KSI917516 LCE917516 LMA917516 LVW917516 MFS917516 MPO917516 MZK917516 NJG917516 NTC917516 OCY917516 OMU917516 OWQ917516 PGM917516 PQI917516 QAE917516 QKA917516 QTW917516 RDS917516 RNO917516 RXK917516 SHG917516 SRC917516 TAY917516 TKU917516 TUQ917516 UEM917516 UOI917516 UYE917516 VIA917516 VRW917516 WBS917516 WLO917516 WVK917516 C983052 IY983052 SU983052 ACQ983052 AMM983052 AWI983052 BGE983052 BQA983052 BZW983052 CJS983052 CTO983052 DDK983052 DNG983052 DXC983052 EGY983052 EQU983052 FAQ983052 FKM983052 FUI983052 GEE983052 GOA983052 GXW983052 HHS983052 HRO983052 IBK983052 ILG983052 IVC983052 JEY983052 JOU983052 JYQ983052 KIM983052 KSI983052 LCE983052 LMA983052 LVW983052 MFS983052 MPO983052 MZK983052 NJG983052 NTC983052 OCY983052 OMU983052 OWQ983052 PGM983052 PQI983052 QAE983052 QKA983052 QTW983052 RDS983052 RNO983052 RXK983052 SHG983052 SRC983052 TAY983052 TKU983052 TUQ983052 UEM983052 UOI983052 UYE983052 VIA983052 VRW983052 WBS983052 WLO983052 WVK983052"/>
    <dataValidation allowBlank="1" showInputMessage="1" showErrorMessage="1" promptTitle="OHJE" prompt="Määritä käyttö- ja kiinteä omaisuus-kustannuslajille todellinen käyttöaste. Muille kustannuslajeille merkitse käyttöasteeksi 100." sqref="B12 IX12 ST12 ACP12 AML12 AWH12 BGD12 BPZ12 BZV12 CJR12 CTN12 DDJ12 DNF12 DXB12 EGX12 EQT12 FAP12 FKL12 FUH12 GED12 GNZ12 GXV12 HHR12 HRN12 IBJ12 ILF12 IVB12 JEX12 JOT12 JYP12 KIL12 KSH12 LCD12 LLZ12 LVV12 MFR12 MPN12 MZJ12 NJF12 NTB12 OCX12 OMT12 OWP12 PGL12 PQH12 QAD12 QJZ12 QTV12 RDR12 RNN12 RXJ12 SHF12 SRB12 TAX12 TKT12 TUP12 UEL12 UOH12 UYD12 VHZ12 VRV12 WBR12 WLN12 WVJ12 B65548 IX65548 ST65548 ACP65548 AML65548 AWH65548 BGD65548 BPZ65548 BZV65548 CJR65548 CTN65548 DDJ65548 DNF65548 DXB65548 EGX65548 EQT65548 FAP65548 FKL65548 FUH65548 GED65548 GNZ65548 GXV65548 HHR65548 HRN65548 IBJ65548 ILF65548 IVB65548 JEX65548 JOT65548 JYP65548 KIL65548 KSH65548 LCD65548 LLZ65548 LVV65548 MFR65548 MPN65548 MZJ65548 NJF65548 NTB65548 OCX65548 OMT65548 OWP65548 PGL65548 PQH65548 QAD65548 QJZ65548 QTV65548 RDR65548 RNN65548 RXJ65548 SHF65548 SRB65548 TAX65548 TKT65548 TUP65548 UEL65548 UOH65548 UYD65548 VHZ65548 VRV65548 WBR65548 WLN65548 WVJ65548 B131084 IX131084 ST131084 ACP131084 AML131084 AWH131084 BGD131084 BPZ131084 BZV131084 CJR131084 CTN131084 DDJ131084 DNF131084 DXB131084 EGX131084 EQT131084 FAP131084 FKL131084 FUH131084 GED131084 GNZ131084 GXV131084 HHR131084 HRN131084 IBJ131084 ILF131084 IVB131084 JEX131084 JOT131084 JYP131084 KIL131084 KSH131084 LCD131084 LLZ131084 LVV131084 MFR131084 MPN131084 MZJ131084 NJF131084 NTB131084 OCX131084 OMT131084 OWP131084 PGL131084 PQH131084 QAD131084 QJZ131084 QTV131084 RDR131084 RNN131084 RXJ131084 SHF131084 SRB131084 TAX131084 TKT131084 TUP131084 UEL131084 UOH131084 UYD131084 VHZ131084 VRV131084 WBR131084 WLN131084 WVJ131084 B196620 IX196620 ST196620 ACP196620 AML196620 AWH196620 BGD196620 BPZ196620 BZV196620 CJR196620 CTN196620 DDJ196620 DNF196620 DXB196620 EGX196620 EQT196620 FAP196620 FKL196620 FUH196620 GED196620 GNZ196620 GXV196620 HHR196620 HRN196620 IBJ196620 ILF196620 IVB196620 JEX196620 JOT196620 JYP196620 KIL196620 KSH196620 LCD196620 LLZ196620 LVV196620 MFR196620 MPN196620 MZJ196620 NJF196620 NTB196620 OCX196620 OMT196620 OWP196620 PGL196620 PQH196620 QAD196620 QJZ196620 QTV196620 RDR196620 RNN196620 RXJ196620 SHF196620 SRB196620 TAX196620 TKT196620 TUP196620 UEL196620 UOH196620 UYD196620 VHZ196620 VRV196620 WBR196620 WLN196620 WVJ196620 B262156 IX262156 ST262156 ACP262156 AML262156 AWH262156 BGD262156 BPZ262156 BZV262156 CJR262156 CTN262156 DDJ262156 DNF262156 DXB262156 EGX262156 EQT262156 FAP262156 FKL262156 FUH262156 GED262156 GNZ262156 GXV262156 HHR262156 HRN262156 IBJ262156 ILF262156 IVB262156 JEX262156 JOT262156 JYP262156 KIL262156 KSH262156 LCD262156 LLZ262156 LVV262156 MFR262156 MPN262156 MZJ262156 NJF262156 NTB262156 OCX262156 OMT262156 OWP262156 PGL262156 PQH262156 QAD262156 QJZ262156 QTV262156 RDR262156 RNN262156 RXJ262156 SHF262156 SRB262156 TAX262156 TKT262156 TUP262156 UEL262156 UOH262156 UYD262156 VHZ262156 VRV262156 WBR262156 WLN262156 WVJ262156 B327692 IX327692 ST327692 ACP327692 AML327692 AWH327692 BGD327692 BPZ327692 BZV327692 CJR327692 CTN327692 DDJ327692 DNF327692 DXB327692 EGX327692 EQT327692 FAP327692 FKL327692 FUH327692 GED327692 GNZ327692 GXV327692 HHR327692 HRN327692 IBJ327692 ILF327692 IVB327692 JEX327692 JOT327692 JYP327692 KIL327692 KSH327692 LCD327692 LLZ327692 LVV327692 MFR327692 MPN327692 MZJ327692 NJF327692 NTB327692 OCX327692 OMT327692 OWP327692 PGL327692 PQH327692 QAD327692 QJZ327692 QTV327692 RDR327692 RNN327692 RXJ327692 SHF327692 SRB327692 TAX327692 TKT327692 TUP327692 UEL327692 UOH327692 UYD327692 VHZ327692 VRV327692 WBR327692 WLN327692 WVJ327692 B393228 IX393228 ST393228 ACP393228 AML393228 AWH393228 BGD393228 BPZ393228 BZV393228 CJR393228 CTN393228 DDJ393228 DNF393228 DXB393228 EGX393228 EQT393228 FAP393228 FKL393228 FUH393228 GED393228 GNZ393228 GXV393228 HHR393228 HRN393228 IBJ393228 ILF393228 IVB393228 JEX393228 JOT393228 JYP393228 KIL393228 KSH393228 LCD393228 LLZ393228 LVV393228 MFR393228 MPN393228 MZJ393228 NJF393228 NTB393228 OCX393228 OMT393228 OWP393228 PGL393228 PQH393228 QAD393228 QJZ393228 QTV393228 RDR393228 RNN393228 RXJ393228 SHF393228 SRB393228 TAX393228 TKT393228 TUP393228 UEL393228 UOH393228 UYD393228 VHZ393228 VRV393228 WBR393228 WLN393228 WVJ393228 B458764 IX458764 ST458764 ACP458764 AML458764 AWH458764 BGD458764 BPZ458764 BZV458764 CJR458764 CTN458764 DDJ458764 DNF458764 DXB458764 EGX458764 EQT458764 FAP458764 FKL458764 FUH458764 GED458764 GNZ458764 GXV458764 HHR458764 HRN458764 IBJ458764 ILF458764 IVB458764 JEX458764 JOT458764 JYP458764 KIL458764 KSH458764 LCD458764 LLZ458764 LVV458764 MFR458764 MPN458764 MZJ458764 NJF458764 NTB458764 OCX458764 OMT458764 OWP458764 PGL458764 PQH458764 QAD458764 QJZ458764 QTV458764 RDR458764 RNN458764 RXJ458764 SHF458764 SRB458764 TAX458764 TKT458764 TUP458764 UEL458764 UOH458764 UYD458764 VHZ458764 VRV458764 WBR458764 WLN458764 WVJ458764 B524300 IX524300 ST524300 ACP524300 AML524300 AWH524300 BGD524300 BPZ524300 BZV524300 CJR524300 CTN524300 DDJ524300 DNF524300 DXB524300 EGX524300 EQT524300 FAP524300 FKL524300 FUH524300 GED524300 GNZ524300 GXV524300 HHR524300 HRN524300 IBJ524300 ILF524300 IVB524300 JEX524300 JOT524300 JYP524300 KIL524300 KSH524300 LCD524300 LLZ524300 LVV524300 MFR524300 MPN524300 MZJ524300 NJF524300 NTB524300 OCX524300 OMT524300 OWP524300 PGL524300 PQH524300 QAD524300 QJZ524300 QTV524300 RDR524300 RNN524300 RXJ524300 SHF524300 SRB524300 TAX524300 TKT524300 TUP524300 UEL524300 UOH524300 UYD524300 VHZ524300 VRV524300 WBR524300 WLN524300 WVJ524300 B589836 IX589836 ST589836 ACP589836 AML589836 AWH589836 BGD589836 BPZ589836 BZV589836 CJR589836 CTN589836 DDJ589836 DNF589836 DXB589836 EGX589836 EQT589836 FAP589836 FKL589836 FUH589836 GED589836 GNZ589836 GXV589836 HHR589836 HRN589836 IBJ589836 ILF589836 IVB589836 JEX589836 JOT589836 JYP589836 KIL589836 KSH589836 LCD589836 LLZ589836 LVV589836 MFR589836 MPN589836 MZJ589836 NJF589836 NTB589836 OCX589836 OMT589836 OWP589836 PGL589836 PQH589836 QAD589836 QJZ589836 QTV589836 RDR589836 RNN589836 RXJ589836 SHF589836 SRB589836 TAX589836 TKT589836 TUP589836 UEL589836 UOH589836 UYD589836 VHZ589836 VRV589836 WBR589836 WLN589836 WVJ589836 B655372 IX655372 ST655372 ACP655372 AML655372 AWH655372 BGD655372 BPZ655372 BZV655372 CJR655372 CTN655372 DDJ655372 DNF655372 DXB655372 EGX655372 EQT655372 FAP655372 FKL655372 FUH655372 GED655372 GNZ655372 GXV655372 HHR655372 HRN655372 IBJ655372 ILF655372 IVB655372 JEX655372 JOT655372 JYP655372 KIL655372 KSH655372 LCD655372 LLZ655372 LVV655372 MFR655372 MPN655372 MZJ655372 NJF655372 NTB655372 OCX655372 OMT655372 OWP655372 PGL655372 PQH655372 QAD655372 QJZ655372 QTV655372 RDR655372 RNN655372 RXJ655372 SHF655372 SRB655372 TAX655372 TKT655372 TUP655372 UEL655372 UOH655372 UYD655372 VHZ655372 VRV655372 WBR655372 WLN655372 WVJ655372 B720908 IX720908 ST720908 ACP720908 AML720908 AWH720908 BGD720908 BPZ720908 BZV720908 CJR720908 CTN720908 DDJ720908 DNF720908 DXB720908 EGX720908 EQT720908 FAP720908 FKL720908 FUH720908 GED720908 GNZ720908 GXV720908 HHR720908 HRN720908 IBJ720908 ILF720908 IVB720908 JEX720908 JOT720908 JYP720908 KIL720908 KSH720908 LCD720908 LLZ720908 LVV720908 MFR720908 MPN720908 MZJ720908 NJF720908 NTB720908 OCX720908 OMT720908 OWP720908 PGL720908 PQH720908 QAD720908 QJZ720908 QTV720908 RDR720908 RNN720908 RXJ720908 SHF720908 SRB720908 TAX720908 TKT720908 TUP720908 UEL720908 UOH720908 UYD720908 VHZ720908 VRV720908 WBR720908 WLN720908 WVJ720908 B786444 IX786444 ST786444 ACP786444 AML786444 AWH786444 BGD786444 BPZ786444 BZV786444 CJR786444 CTN786444 DDJ786444 DNF786444 DXB786444 EGX786444 EQT786444 FAP786444 FKL786444 FUH786444 GED786444 GNZ786444 GXV786444 HHR786444 HRN786444 IBJ786444 ILF786444 IVB786444 JEX786444 JOT786444 JYP786444 KIL786444 KSH786444 LCD786444 LLZ786444 LVV786444 MFR786444 MPN786444 MZJ786444 NJF786444 NTB786444 OCX786444 OMT786444 OWP786444 PGL786444 PQH786444 QAD786444 QJZ786444 QTV786444 RDR786444 RNN786444 RXJ786444 SHF786444 SRB786444 TAX786444 TKT786444 TUP786444 UEL786444 UOH786444 UYD786444 VHZ786444 VRV786444 WBR786444 WLN786444 WVJ786444 B851980 IX851980 ST851980 ACP851980 AML851980 AWH851980 BGD851980 BPZ851980 BZV851980 CJR851980 CTN851980 DDJ851980 DNF851980 DXB851980 EGX851980 EQT851980 FAP851980 FKL851980 FUH851980 GED851980 GNZ851980 GXV851980 HHR851980 HRN851980 IBJ851980 ILF851980 IVB851980 JEX851980 JOT851980 JYP851980 KIL851980 KSH851980 LCD851980 LLZ851980 LVV851980 MFR851980 MPN851980 MZJ851980 NJF851980 NTB851980 OCX851980 OMT851980 OWP851980 PGL851980 PQH851980 QAD851980 QJZ851980 QTV851980 RDR851980 RNN851980 RXJ851980 SHF851980 SRB851980 TAX851980 TKT851980 TUP851980 UEL851980 UOH851980 UYD851980 VHZ851980 VRV851980 WBR851980 WLN851980 WVJ851980 B917516 IX917516 ST917516 ACP917516 AML917516 AWH917516 BGD917516 BPZ917516 BZV917516 CJR917516 CTN917516 DDJ917516 DNF917516 DXB917516 EGX917516 EQT917516 FAP917516 FKL917516 FUH917516 GED917516 GNZ917516 GXV917516 HHR917516 HRN917516 IBJ917516 ILF917516 IVB917516 JEX917516 JOT917516 JYP917516 KIL917516 KSH917516 LCD917516 LLZ917516 LVV917516 MFR917516 MPN917516 MZJ917516 NJF917516 NTB917516 OCX917516 OMT917516 OWP917516 PGL917516 PQH917516 QAD917516 QJZ917516 QTV917516 RDR917516 RNN917516 RXJ917516 SHF917516 SRB917516 TAX917516 TKT917516 TUP917516 UEL917516 UOH917516 UYD917516 VHZ917516 VRV917516 WBR917516 WLN917516 WVJ917516 B983052 IX983052 ST983052 ACP983052 AML983052 AWH983052 BGD983052 BPZ983052 BZV983052 CJR983052 CTN983052 DDJ983052 DNF983052 DXB983052 EGX983052 EQT983052 FAP983052 FKL983052 FUH983052 GED983052 GNZ983052 GXV983052 HHR983052 HRN983052 IBJ983052 ILF983052 IVB983052 JEX983052 JOT983052 JYP983052 KIL983052 KSH983052 LCD983052 LLZ983052 LVV983052 MFR983052 MPN983052 MZJ983052 NJF983052 NTB983052 OCX983052 OMT983052 OWP983052 PGL983052 PQH983052 QAD983052 QJZ983052 QTV983052 RDR983052 RNN983052 RXJ983052 SHF983052 SRB983052 TAX983052 TKT983052 TUP983052 UEL983052 UOH983052 UYD983052 VHZ983052 VRV983052 WBR983052 WLN983052 WVJ983052"/>
    <dataValidation type="list" allowBlank="1" showInputMessage="1" showErrorMessage="1" promptTitle="OHJE" prompt="Valitse alasvetovalikosta kustannusta määrittävä kustannuslaji. " sqref="A12 IW12 SS12 ACO12 AMK12 AWG12 BGC12 BPY12 BZU12 CJQ12 CTM12 DDI12 DNE12 DXA12 EGW12 EQS12 FAO12 FKK12 FUG12 GEC12 GNY12 GXU12 HHQ12 HRM12 IBI12 ILE12 IVA12 JEW12 JOS12 JYO12 KIK12 KSG12 LCC12 LLY12 LVU12 MFQ12 MPM12 MZI12 NJE12 NTA12 OCW12 OMS12 OWO12 PGK12 PQG12 QAC12 QJY12 QTU12 RDQ12 RNM12 RXI12 SHE12 SRA12 TAW12 TKS12 TUO12 UEK12 UOG12 UYC12 VHY12 VRU12 WBQ12 WLM12 WVI12 A65548 IW65548 SS65548 ACO65548 AMK65548 AWG65548 BGC65548 BPY65548 BZU65548 CJQ65548 CTM65548 DDI65548 DNE65548 DXA65548 EGW65548 EQS65548 FAO65548 FKK65548 FUG65548 GEC65548 GNY65548 GXU65548 HHQ65548 HRM65548 IBI65548 ILE65548 IVA65548 JEW65548 JOS65548 JYO65548 KIK65548 KSG65548 LCC65548 LLY65548 LVU65548 MFQ65548 MPM65548 MZI65548 NJE65548 NTA65548 OCW65548 OMS65548 OWO65548 PGK65548 PQG65548 QAC65548 QJY65548 QTU65548 RDQ65548 RNM65548 RXI65548 SHE65548 SRA65548 TAW65548 TKS65548 TUO65548 UEK65548 UOG65548 UYC65548 VHY65548 VRU65548 WBQ65548 WLM65548 WVI65548 A131084 IW131084 SS131084 ACO131084 AMK131084 AWG131084 BGC131084 BPY131084 BZU131084 CJQ131084 CTM131084 DDI131084 DNE131084 DXA131084 EGW131084 EQS131084 FAO131084 FKK131084 FUG131084 GEC131084 GNY131084 GXU131084 HHQ131084 HRM131084 IBI131084 ILE131084 IVA131084 JEW131084 JOS131084 JYO131084 KIK131084 KSG131084 LCC131084 LLY131084 LVU131084 MFQ131084 MPM131084 MZI131084 NJE131084 NTA131084 OCW131084 OMS131084 OWO131084 PGK131084 PQG131084 QAC131084 QJY131084 QTU131084 RDQ131084 RNM131084 RXI131084 SHE131084 SRA131084 TAW131084 TKS131084 TUO131084 UEK131084 UOG131084 UYC131084 VHY131084 VRU131084 WBQ131084 WLM131084 WVI131084 A196620 IW196620 SS196620 ACO196620 AMK196620 AWG196620 BGC196620 BPY196620 BZU196620 CJQ196620 CTM196620 DDI196620 DNE196620 DXA196620 EGW196620 EQS196620 FAO196620 FKK196620 FUG196620 GEC196620 GNY196620 GXU196620 HHQ196620 HRM196620 IBI196620 ILE196620 IVA196620 JEW196620 JOS196620 JYO196620 KIK196620 KSG196620 LCC196620 LLY196620 LVU196620 MFQ196620 MPM196620 MZI196620 NJE196620 NTA196620 OCW196620 OMS196620 OWO196620 PGK196620 PQG196620 QAC196620 QJY196620 QTU196620 RDQ196620 RNM196620 RXI196620 SHE196620 SRA196620 TAW196620 TKS196620 TUO196620 UEK196620 UOG196620 UYC196620 VHY196620 VRU196620 WBQ196620 WLM196620 WVI196620 A262156 IW262156 SS262156 ACO262156 AMK262156 AWG262156 BGC262156 BPY262156 BZU262156 CJQ262156 CTM262156 DDI262156 DNE262156 DXA262156 EGW262156 EQS262156 FAO262156 FKK262156 FUG262156 GEC262156 GNY262156 GXU262156 HHQ262156 HRM262156 IBI262156 ILE262156 IVA262156 JEW262156 JOS262156 JYO262156 KIK262156 KSG262156 LCC262156 LLY262156 LVU262156 MFQ262156 MPM262156 MZI262156 NJE262156 NTA262156 OCW262156 OMS262156 OWO262156 PGK262156 PQG262156 QAC262156 QJY262156 QTU262156 RDQ262156 RNM262156 RXI262156 SHE262156 SRA262156 TAW262156 TKS262156 TUO262156 UEK262156 UOG262156 UYC262156 VHY262156 VRU262156 WBQ262156 WLM262156 WVI262156 A327692 IW327692 SS327692 ACO327692 AMK327692 AWG327692 BGC327692 BPY327692 BZU327692 CJQ327692 CTM327692 DDI327692 DNE327692 DXA327692 EGW327692 EQS327692 FAO327692 FKK327692 FUG327692 GEC327692 GNY327692 GXU327692 HHQ327692 HRM327692 IBI327692 ILE327692 IVA327692 JEW327692 JOS327692 JYO327692 KIK327692 KSG327692 LCC327692 LLY327692 LVU327692 MFQ327692 MPM327692 MZI327692 NJE327692 NTA327692 OCW327692 OMS327692 OWO327692 PGK327692 PQG327692 QAC327692 QJY327692 QTU327692 RDQ327692 RNM327692 RXI327692 SHE327692 SRA327692 TAW327692 TKS327692 TUO327692 UEK327692 UOG327692 UYC327692 VHY327692 VRU327692 WBQ327692 WLM327692 WVI327692 A393228 IW393228 SS393228 ACO393228 AMK393228 AWG393228 BGC393228 BPY393228 BZU393228 CJQ393228 CTM393228 DDI393228 DNE393228 DXA393228 EGW393228 EQS393228 FAO393228 FKK393228 FUG393228 GEC393228 GNY393228 GXU393228 HHQ393228 HRM393228 IBI393228 ILE393228 IVA393228 JEW393228 JOS393228 JYO393228 KIK393228 KSG393228 LCC393228 LLY393228 LVU393228 MFQ393228 MPM393228 MZI393228 NJE393228 NTA393228 OCW393228 OMS393228 OWO393228 PGK393228 PQG393228 QAC393228 QJY393228 QTU393228 RDQ393228 RNM393228 RXI393228 SHE393228 SRA393228 TAW393228 TKS393228 TUO393228 UEK393228 UOG393228 UYC393228 VHY393228 VRU393228 WBQ393228 WLM393228 WVI393228 A458764 IW458764 SS458764 ACO458764 AMK458764 AWG458764 BGC458764 BPY458764 BZU458764 CJQ458764 CTM458764 DDI458764 DNE458764 DXA458764 EGW458764 EQS458764 FAO458764 FKK458764 FUG458764 GEC458764 GNY458764 GXU458764 HHQ458764 HRM458764 IBI458764 ILE458764 IVA458764 JEW458764 JOS458764 JYO458764 KIK458764 KSG458764 LCC458764 LLY458764 LVU458764 MFQ458764 MPM458764 MZI458764 NJE458764 NTA458764 OCW458764 OMS458764 OWO458764 PGK458764 PQG458764 QAC458764 QJY458764 QTU458764 RDQ458764 RNM458764 RXI458764 SHE458764 SRA458764 TAW458764 TKS458764 TUO458764 UEK458764 UOG458764 UYC458764 VHY458764 VRU458764 WBQ458764 WLM458764 WVI458764 A524300 IW524300 SS524300 ACO524300 AMK524300 AWG524300 BGC524300 BPY524300 BZU524300 CJQ524300 CTM524300 DDI524300 DNE524300 DXA524300 EGW524300 EQS524300 FAO524300 FKK524300 FUG524300 GEC524300 GNY524300 GXU524300 HHQ524300 HRM524300 IBI524300 ILE524300 IVA524300 JEW524300 JOS524300 JYO524300 KIK524300 KSG524300 LCC524300 LLY524300 LVU524300 MFQ524300 MPM524300 MZI524300 NJE524300 NTA524300 OCW524300 OMS524300 OWO524300 PGK524300 PQG524300 QAC524300 QJY524300 QTU524300 RDQ524300 RNM524300 RXI524300 SHE524300 SRA524300 TAW524300 TKS524300 TUO524300 UEK524300 UOG524300 UYC524300 VHY524300 VRU524300 WBQ524300 WLM524300 WVI524300 A589836 IW589836 SS589836 ACO589836 AMK589836 AWG589836 BGC589836 BPY589836 BZU589836 CJQ589836 CTM589836 DDI589836 DNE589836 DXA589836 EGW589836 EQS589836 FAO589836 FKK589836 FUG589836 GEC589836 GNY589836 GXU589836 HHQ589836 HRM589836 IBI589836 ILE589836 IVA589836 JEW589836 JOS589836 JYO589836 KIK589836 KSG589836 LCC589836 LLY589836 LVU589836 MFQ589836 MPM589836 MZI589836 NJE589836 NTA589836 OCW589836 OMS589836 OWO589836 PGK589836 PQG589836 QAC589836 QJY589836 QTU589836 RDQ589836 RNM589836 RXI589836 SHE589836 SRA589836 TAW589836 TKS589836 TUO589836 UEK589836 UOG589836 UYC589836 VHY589836 VRU589836 WBQ589836 WLM589836 WVI589836 A655372 IW655372 SS655372 ACO655372 AMK655372 AWG655372 BGC655372 BPY655372 BZU655372 CJQ655372 CTM655372 DDI655372 DNE655372 DXA655372 EGW655372 EQS655372 FAO655372 FKK655372 FUG655372 GEC655372 GNY655372 GXU655372 HHQ655372 HRM655372 IBI655372 ILE655372 IVA655372 JEW655372 JOS655372 JYO655372 KIK655372 KSG655372 LCC655372 LLY655372 LVU655372 MFQ655372 MPM655372 MZI655372 NJE655372 NTA655372 OCW655372 OMS655372 OWO655372 PGK655372 PQG655372 QAC655372 QJY655372 QTU655372 RDQ655372 RNM655372 RXI655372 SHE655372 SRA655372 TAW655372 TKS655372 TUO655372 UEK655372 UOG655372 UYC655372 VHY655372 VRU655372 WBQ655372 WLM655372 WVI655372 A720908 IW720908 SS720908 ACO720908 AMK720908 AWG720908 BGC720908 BPY720908 BZU720908 CJQ720908 CTM720908 DDI720908 DNE720908 DXA720908 EGW720908 EQS720908 FAO720908 FKK720908 FUG720908 GEC720908 GNY720908 GXU720908 HHQ720908 HRM720908 IBI720908 ILE720908 IVA720908 JEW720908 JOS720908 JYO720908 KIK720908 KSG720908 LCC720908 LLY720908 LVU720908 MFQ720908 MPM720908 MZI720908 NJE720908 NTA720908 OCW720908 OMS720908 OWO720908 PGK720908 PQG720908 QAC720908 QJY720908 QTU720908 RDQ720908 RNM720908 RXI720908 SHE720908 SRA720908 TAW720908 TKS720908 TUO720908 UEK720908 UOG720908 UYC720908 VHY720908 VRU720908 WBQ720908 WLM720908 WVI720908 A786444 IW786444 SS786444 ACO786444 AMK786444 AWG786444 BGC786444 BPY786444 BZU786444 CJQ786444 CTM786444 DDI786444 DNE786444 DXA786444 EGW786444 EQS786444 FAO786444 FKK786444 FUG786444 GEC786444 GNY786444 GXU786444 HHQ786444 HRM786444 IBI786444 ILE786444 IVA786444 JEW786444 JOS786444 JYO786444 KIK786444 KSG786444 LCC786444 LLY786444 LVU786444 MFQ786444 MPM786444 MZI786444 NJE786444 NTA786444 OCW786444 OMS786444 OWO786444 PGK786444 PQG786444 QAC786444 QJY786444 QTU786444 RDQ786444 RNM786444 RXI786444 SHE786444 SRA786444 TAW786444 TKS786444 TUO786444 UEK786444 UOG786444 UYC786444 VHY786444 VRU786444 WBQ786444 WLM786444 WVI786444 A851980 IW851980 SS851980 ACO851980 AMK851980 AWG851980 BGC851980 BPY851980 BZU851980 CJQ851980 CTM851980 DDI851980 DNE851980 DXA851980 EGW851980 EQS851980 FAO851980 FKK851980 FUG851980 GEC851980 GNY851980 GXU851980 HHQ851980 HRM851980 IBI851980 ILE851980 IVA851980 JEW851980 JOS851980 JYO851980 KIK851980 KSG851980 LCC851980 LLY851980 LVU851980 MFQ851980 MPM851980 MZI851980 NJE851980 NTA851980 OCW851980 OMS851980 OWO851980 PGK851980 PQG851980 QAC851980 QJY851980 QTU851980 RDQ851980 RNM851980 RXI851980 SHE851980 SRA851980 TAW851980 TKS851980 TUO851980 UEK851980 UOG851980 UYC851980 VHY851980 VRU851980 WBQ851980 WLM851980 WVI851980 A917516 IW917516 SS917516 ACO917516 AMK917516 AWG917516 BGC917516 BPY917516 BZU917516 CJQ917516 CTM917516 DDI917516 DNE917516 DXA917516 EGW917516 EQS917516 FAO917516 FKK917516 FUG917516 GEC917516 GNY917516 GXU917516 HHQ917516 HRM917516 IBI917516 ILE917516 IVA917516 JEW917516 JOS917516 JYO917516 KIK917516 KSG917516 LCC917516 LLY917516 LVU917516 MFQ917516 MPM917516 MZI917516 NJE917516 NTA917516 OCW917516 OMS917516 OWO917516 PGK917516 PQG917516 QAC917516 QJY917516 QTU917516 RDQ917516 RNM917516 RXI917516 SHE917516 SRA917516 TAW917516 TKS917516 TUO917516 UEK917516 UOG917516 UYC917516 VHY917516 VRU917516 WBQ917516 WLM917516 WVI917516 A983052 IW983052 SS983052 ACO983052 AMK983052 AWG983052 BGC983052 BPY983052 BZU983052 CJQ983052 CTM983052 DDI983052 DNE983052 DXA983052 EGW983052 EQS983052 FAO983052 FKK983052 FUG983052 GEC983052 GNY983052 GXU983052 HHQ983052 HRM983052 IBI983052 ILE983052 IVA983052 JEW983052 JOS983052 JYO983052 KIK983052 KSG983052 LCC983052 LLY983052 LVU983052 MFQ983052 MPM983052 MZI983052 NJE983052 NTA983052 OCW983052 OMS983052 OWO983052 PGK983052 PQG983052 QAC983052 QJY983052 QTU983052 RDQ983052 RNM983052 RXI983052 SHE983052 SRA983052 TAW983052 TKS983052 TUO983052 UEK983052 UOG983052 UYC983052 VHY983052 VRU983052 WBQ983052 WLM983052 WVI983052">
      <mc:AlternateContent xmlns:x12ac="http://schemas.microsoft.com/office/spreadsheetml/2011/1/ac" xmlns:mc="http://schemas.openxmlformats.org/markup-compatibility/2006">
        <mc:Choice Requires="x12ac">
          <x12ac:list>Käyttö- ja kiinteä omaisuus, Ostopalvelut,"Aineet, tarvikkeet ja muut kustannukset", Matkakustannukset (15% malli), Yksikkökustannus</x12ac:list>
        </mc:Choice>
        <mc:Fallback>
          <formula1>"Käyttö- ja kiinteä omaisuus, Ostopalvelut,Aineet, tarvikkeet ja muut kustannukset, Matkakustannukset (15% malli), Yksikkökustannus"</formula1>
        </mc:Fallback>
      </mc:AlternateContent>
    </dataValidation>
    <dataValidation allowBlank="1" showInputMessage="1" showErrorMessage="1" promptTitle="OHJE" prompt="Voit halutessasi antaa lisätietoja hanketoimintojen kustannuksiin liittyen." sqref="A57:F60 IW57:JB60 SS57:SX60 ACO57:ACT60 AMK57:AMP60 AWG57:AWL60 BGC57:BGH60 BPY57:BQD60 BZU57:BZZ60 CJQ57:CJV60 CTM57:CTR60 DDI57:DDN60 DNE57:DNJ60 DXA57:DXF60 EGW57:EHB60 EQS57:EQX60 FAO57:FAT60 FKK57:FKP60 FUG57:FUL60 GEC57:GEH60 GNY57:GOD60 GXU57:GXZ60 HHQ57:HHV60 HRM57:HRR60 IBI57:IBN60 ILE57:ILJ60 IVA57:IVF60 JEW57:JFB60 JOS57:JOX60 JYO57:JYT60 KIK57:KIP60 KSG57:KSL60 LCC57:LCH60 LLY57:LMD60 LVU57:LVZ60 MFQ57:MFV60 MPM57:MPR60 MZI57:MZN60 NJE57:NJJ60 NTA57:NTF60 OCW57:ODB60 OMS57:OMX60 OWO57:OWT60 PGK57:PGP60 PQG57:PQL60 QAC57:QAH60 QJY57:QKD60 QTU57:QTZ60 RDQ57:RDV60 RNM57:RNR60 RXI57:RXN60 SHE57:SHJ60 SRA57:SRF60 TAW57:TBB60 TKS57:TKX60 TUO57:TUT60 UEK57:UEP60 UOG57:UOL60 UYC57:UYH60 VHY57:VID60 VRU57:VRZ60 WBQ57:WBV60 WLM57:WLR60 WVI57:WVN60 A65593:F65596 IW65593:JB65596 SS65593:SX65596 ACO65593:ACT65596 AMK65593:AMP65596 AWG65593:AWL65596 BGC65593:BGH65596 BPY65593:BQD65596 BZU65593:BZZ65596 CJQ65593:CJV65596 CTM65593:CTR65596 DDI65593:DDN65596 DNE65593:DNJ65596 DXA65593:DXF65596 EGW65593:EHB65596 EQS65593:EQX65596 FAO65593:FAT65596 FKK65593:FKP65596 FUG65593:FUL65596 GEC65593:GEH65596 GNY65593:GOD65596 GXU65593:GXZ65596 HHQ65593:HHV65596 HRM65593:HRR65596 IBI65593:IBN65596 ILE65593:ILJ65596 IVA65593:IVF65596 JEW65593:JFB65596 JOS65593:JOX65596 JYO65593:JYT65596 KIK65593:KIP65596 KSG65593:KSL65596 LCC65593:LCH65596 LLY65593:LMD65596 LVU65593:LVZ65596 MFQ65593:MFV65596 MPM65593:MPR65596 MZI65593:MZN65596 NJE65593:NJJ65596 NTA65593:NTF65596 OCW65593:ODB65596 OMS65593:OMX65596 OWO65593:OWT65596 PGK65593:PGP65596 PQG65593:PQL65596 QAC65593:QAH65596 QJY65593:QKD65596 QTU65593:QTZ65596 RDQ65593:RDV65596 RNM65593:RNR65596 RXI65593:RXN65596 SHE65593:SHJ65596 SRA65593:SRF65596 TAW65593:TBB65596 TKS65593:TKX65596 TUO65593:TUT65596 UEK65593:UEP65596 UOG65593:UOL65596 UYC65593:UYH65596 VHY65593:VID65596 VRU65593:VRZ65596 WBQ65593:WBV65596 WLM65593:WLR65596 WVI65593:WVN65596 A131129:F131132 IW131129:JB131132 SS131129:SX131132 ACO131129:ACT131132 AMK131129:AMP131132 AWG131129:AWL131132 BGC131129:BGH131132 BPY131129:BQD131132 BZU131129:BZZ131132 CJQ131129:CJV131132 CTM131129:CTR131132 DDI131129:DDN131132 DNE131129:DNJ131132 DXA131129:DXF131132 EGW131129:EHB131132 EQS131129:EQX131132 FAO131129:FAT131132 FKK131129:FKP131132 FUG131129:FUL131132 GEC131129:GEH131132 GNY131129:GOD131132 GXU131129:GXZ131132 HHQ131129:HHV131132 HRM131129:HRR131132 IBI131129:IBN131132 ILE131129:ILJ131132 IVA131129:IVF131132 JEW131129:JFB131132 JOS131129:JOX131132 JYO131129:JYT131132 KIK131129:KIP131132 KSG131129:KSL131132 LCC131129:LCH131132 LLY131129:LMD131132 LVU131129:LVZ131132 MFQ131129:MFV131132 MPM131129:MPR131132 MZI131129:MZN131132 NJE131129:NJJ131132 NTA131129:NTF131132 OCW131129:ODB131132 OMS131129:OMX131132 OWO131129:OWT131132 PGK131129:PGP131132 PQG131129:PQL131132 QAC131129:QAH131132 QJY131129:QKD131132 QTU131129:QTZ131132 RDQ131129:RDV131132 RNM131129:RNR131132 RXI131129:RXN131132 SHE131129:SHJ131132 SRA131129:SRF131132 TAW131129:TBB131132 TKS131129:TKX131132 TUO131129:TUT131132 UEK131129:UEP131132 UOG131129:UOL131132 UYC131129:UYH131132 VHY131129:VID131132 VRU131129:VRZ131132 WBQ131129:WBV131132 WLM131129:WLR131132 WVI131129:WVN131132 A196665:F196668 IW196665:JB196668 SS196665:SX196668 ACO196665:ACT196668 AMK196665:AMP196668 AWG196665:AWL196668 BGC196665:BGH196668 BPY196665:BQD196668 BZU196665:BZZ196668 CJQ196665:CJV196668 CTM196665:CTR196668 DDI196665:DDN196668 DNE196665:DNJ196668 DXA196665:DXF196668 EGW196665:EHB196668 EQS196665:EQX196668 FAO196665:FAT196668 FKK196665:FKP196668 FUG196665:FUL196668 GEC196665:GEH196668 GNY196665:GOD196668 GXU196665:GXZ196668 HHQ196665:HHV196668 HRM196665:HRR196668 IBI196665:IBN196668 ILE196665:ILJ196668 IVA196665:IVF196668 JEW196665:JFB196668 JOS196665:JOX196668 JYO196665:JYT196668 KIK196665:KIP196668 KSG196665:KSL196668 LCC196665:LCH196668 LLY196665:LMD196668 LVU196665:LVZ196668 MFQ196665:MFV196668 MPM196665:MPR196668 MZI196665:MZN196668 NJE196665:NJJ196668 NTA196665:NTF196668 OCW196665:ODB196668 OMS196665:OMX196668 OWO196665:OWT196668 PGK196665:PGP196668 PQG196665:PQL196668 QAC196665:QAH196668 QJY196665:QKD196668 QTU196665:QTZ196668 RDQ196665:RDV196668 RNM196665:RNR196668 RXI196665:RXN196668 SHE196665:SHJ196668 SRA196665:SRF196668 TAW196665:TBB196668 TKS196665:TKX196668 TUO196665:TUT196668 UEK196665:UEP196668 UOG196665:UOL196668 UYC196665:UYH196668 VHY196665:VID196668 VRU196665:VRZ196668 WBQ196665:WBV196668 WLM196665:WLR196668 WVI196665:WVN196668 A262201:F262204 IW262201:JB262204 SS262201:SX262204 ACO262201:ACT262204 AMK262201:AMP262204 AWG262201:AWL262204 BGC262201:BGH262204 BPY262201:BQD262204 BZU262201:BZZ262204 CJQ262201:CJV262204 CTM262201:CTR262204 DDI262201:DDN262204 DNE262201:DNJ262204 DXA262201:DXF262204 EGW262201:EHB262204 EQS262201:EQX262204 FAO262201:FAT262204 FKK262201:FKP262204 FUG262201:FUL262204 GEC262201:GEH262204 GNY262201:GOD262204 GXU262201:GXZ262204 HHQ262201:HHV262204 HRM262201:HRR262204 IBI262201:IBN262204 ILE262201:ILJ262204 IVA262201:IVF262204 JEW262201:JFB262204 JOS262201:JOX262204 JYO262201:JYT262204 KIK262201:KIP262204 KSG262201:KSL262204 LCC262201:LCH262204 LLY262201:LMD262204 LVU262201:LVZ262204 MFQ262201:MFV262204 MPM262201:MPR262204 MZI262201:MZN262204 NJE262201:NJJ262204 NTA262201:NTF262204 OCW262201:ODB262204 OMS262201:OMX262204 OWO262201:OWT262204 PGK262201:PGP262204 PQG262201:PQL262204 QAC262201:QAH262204 QJY262201:QKD262204 QTU262201:QTZ262204 RDQ262201:RDV262204 RNM262201:RNR262204 RXI262201:RXN262204 SHE262201:SHJ262204 SRA262201:SRF262204 TAW262201:TBB262204 TKS262201:TKX262204 TUO262201:TUT262204 UEK262201:UEP262204 UOG262201:UOL262204 UYC262201:UYH262204 VHY262201:VID262204 VRU262201:VRZ262204 WBQ262201:WBV262204 WLM262201:WLR262204 WVI262201:WVN262204 A327737:F327740 IW327737:JB327740 SS327737:SX327740 ACO327737:ACT327740 AMK327737:AMP327740 AWG327737:AWL327740 BGC327737:BGH327740 BPY327737:BQD327740 BZU327737:BZZ327740 CJQ327737:CJV327740 CTM327737:CTR327740 DDI327737:DDN327740 DNE327737:DNJ327740 DXA327737:DXF327740 EGW327737:EHB327740 EQS327737:EQX327740 FAO327737:FAT327740 FKK327737:FKP327740 FUG327737:FUL327740 GEC327737:GEH327740 GNY327737:GOD327740 GXU327737:GXZ327740 HHQ327737:HHV327740 HRM327737:HRR327740 IBI327737:IBN327740 ILE327737:ILJ327740 IVA327737:IVF327740 JEW327737:JFB327740 JOS327737:JOX327740 JYO327737:JYT327740 KIK327737:KIP327740 KSG327737:KSL327740 LCC327737:LCH327740 LLY327737:LMD327740 LVU327737:LVZ327740 MFQ327737:MFV327740 MPM327737:MPR327740 MZI327737:MZN327740 NJE327737:NJJ327740 NTA327737:NTF327740 OCW327737:ODB327740 OMS327737:OMX327740 OWO327737:OWT327740 PGK327737:PGP327740 PQG327737:PQL327740 QAC327737:QAH327740 QJY327737:QKD327740 QTU327737:QTZ327740 RDQ327737:RDV327740 RNM327737:RNR327740 RXI327737:RXN327740 SHE327737:SHJ327740 SRA327737:SRF327740 TAW327737:TBB327740 TKS327737:TKX327740 TUO327737:TUT327740 UEK327737:UEP327740 UOG327737:UOL327740 UYC327737:UYH327740 VHY327737:VID327740 VRU327737:VRZ327740 WBQ327737:WBV327740 WLM327737:WLR327740 WVI327737:WVN327740 A393273:F393276 IW393273:JB393276 SS393273:SX393276 ACO393273:ACT393276 AMK393273:AMP393276 AWG393273:AWL393276 BGC393273:BGH393276 BPY393273:BQD393276 BZU393273:BZZ393276 CJQ393273:CJV393276 CTM393273:CTR393276 DDI393273:DDN393276 DNE393273:DNJ393276 DXA393273:DXF393276 EGW393273:EHB393276 EQS393273:EQX393276 FAO393273:FAT393276 FKK393273:FKP393276 FUG393273:FUL393276 GEC393273:GEH393276 GNY393273:GOD393276 GXU393273:GXZ393276 HHQ393273:HHV393276 HRM393273:HRR393276 IBI393273:IBN393276 ILE393273:ILJ393276 IVA393273:IVF393276 JEW393273:JFB393276 JOS393273:JOX393276 JYO393273:JYT393276 KIK393273:KIP393276 KSG393273:KSL393276 LCC393273:LCH393276 LLY393273:LMD393276 LVU393273:LVZ393276 MFQ393273:MFV393276 MPM393273:MPR393276 MZI393273:MZN393276 NJE393273:NJJ393276 NTA393273:NTF393276 OCW393273:ODB393276 OMS393273:OMX393276 OWO393273:OWT393276 PGK393273:PGP393276 PQG393273:PQL393276 QAC393273:QAH393276 QJY393273:QKD393276 QTU393273:QTZ393276 RDQ393273:RDV393276 RNM393273:RNR393276 RXI393273:RXN393276 SHE393273:SHJ393276 SRA393273:SRF393276 TAW393273:TBB393276 TKS393273:TKX393276 TUO393273:TUT393276 UEK393273:UEP393276 UOG393273:UOL393276 UYC393273:UYH393276 VHY393273:VID393276 VRU393273:VRZ393276 WBQ393273:WBV393276 WLM393273:WLR393276 WVI393273:WVN393276 A458809:F458812 IW458809:JB458812 SS458809:SX458812 ACO458809:ACT458812 AMK458809:AMP458812 AWG458809:AWL458812 BGC458809:BGH458812 BPY458809:BQD458812 BZU458809:BZZ458812 CJQ458809:CJV458812 CTM458809:CTR458812 DDI458809:DDN458812 DNE458809:DNJ458812 DXA458809:DXF458812 EGW458809:EHB458812 EQS458809:EQX458812 FAO458809:FAT458812 FKK458809:FKP458812 FUG458809:FUL458812 GEC458809:GEH458812 GNY458809:GOD458812 GXU458809:GXZ458812 HHQ458809:HHV458812 HRM458809:HRR458812 IBI458809:IBN458812 ILE458809:ILJ458812 IVA458809:IVF458812 JEW458809:JFB458812 JOS458809:JOX458812 JYO458809:JYT458812 KIK458809:KIP458812 KSG458809:KSL458812 LCC458809:LCH458812 LLY458809:LMD458812 LVU458809:LVZ458812 MFQ458809:MFV458812 MPM458809:MPR458812 MZI458809:MZN458812 NJE458809:NJJ458812 NTA458809:NTF458812 OCW458809:ODB458812 OMS458809:OMX458812 OWO458809:OWT458812 PGK458809:PGP458812 PQG458809:PQL458812 QAC458809:QAH458812 QJY458809:QKD458812 QTU458809:QTZ458812 RDQ458809:RDV458812 RNM458809:RNR458812 RXI458809:RXN458812 SHE458809:SHJ458812 SRA458809:SRF458812 TAW458809:TBB458812 TKS458809:TKX458812 TUO458809:TUT458812 UEK458809:UEP458812 UOG458809:UOL458812 UYC458809:UYH458812 VHY458809:VID458812 VRU458809:VRZ458812 WBQ458809:WBV458812 WLM458809:WLR458812 WVI458809:WVN458812 A524345:F524348 IW524345:JB524348 SS524345:SX524348 ACO524345:ACT524348 AMK524345:AMP524348 AWG524345:AWL524348 BGC524345:BGH524348 BPY524345:BQD524348 BZU524345:BZZ524348 CJQ524345:CJV524348 CTM524345:CTR524348 DDI524345:DDN524348 DNE524345:DNJ524348 DXA524345:DXF524348 EGW524345:EHB524348 EQS524345:EQX524348 FAO524345:FAT524348 FKK524345:FKP524348 FUG524345:FUL524348 GEC524345:GEH524348 GNY524345:GOD524348 GXU524345:GXZ524348 HHQ524345:HHV524348 HRM524345:HRR524348 IBI524345:IBN524348 ILE524345:ILJ524348 IVA524345:IVF524348 JEW524345:JFB524348 JOS524345:JOX524348 JYO524345:JYT524348 KIK524345:KIP524348 KSG524345:KSL524348 LCC524345:LCH524348 LLY524345:LMD524348 LVU524345:LVZ524348 MFQ524345:MFV524348 MPM524345:MPR524348 MZI524345:MZN524348 NJE524345:NJJ524348 NTA524345:NTF524348 OCW524345:ODB524348 OMS524345:OMX524348 OWO524345:OWT524348 PGK524345:PGP524348 PQG524345:PQL524348 QAC524345:QAH524348 QJY524345:QKD524348 QTU524345:QTZ524348 RDQ524345:RDV524348 RNM524345:RNR524348 RXI524345:RXN524348 SHE524345:SHJ524348 SRA524345:SRF524348 TAW524345:TBB524348 TKS524345:TKX524348 TUO524345:TUT524348 UEK524345:UEP524348 UOG524345:UOL524348 UYC524345:UYH524348 VHY524345:VID524348 VRU524345:VRZ524348 WBQ524345:WBV524348 WLM524345:WLR524348 WVI524345:WVN524348 A589881:F589884 IW589881:JB589884 SS589881:SX589884 ACO589881:ACT589884 AMK589881:AMP589884 AWG589881:AWL589884 BGC589881:BGH589884 BPY589881:BQD589884 BZU589881:BZZ589884 CJQ589881:CJV589884 CTM589881:CTR589884 DDI589881:DDN589884 DNE589881:DNJ589884 DXA589881:DXF589884 EGW589881:EHB589884 EQS589881:EQX589884 FAO589881:FAT589884 FKK589881:FKP589884 FUG589881:FUL589884 GEC589881:GEH589884 GNY589881:GOD589884 GXU589881:GXZ589884 HHQ589881:HHV589884 HRM589881:HRR589884 IBI589881:IBN589884 ILE589881:ILJ589884 IVA589881:IVF589884 JEW589881:JFB589884 JOS589881:JOX589884 JYO589881:JYT589884 KIK589881:KIP589884 KSG589881:KSL589884 LCC589881:LCH589884 LLY589881:LMD589884 LVU589881:LVZ589884 MFQ589881:MFV589884 MPM589881:MPR589884 MZI589881:MZN589884 NJE589881:NJJ589884 NTA589881:NTF589884 OCW589881:ODB589884 OMS589881:OMX589884 OWO589881:OWT589884 PGK589881:PGP589884 PQG589881:PQL589884 QAC589881:QAH589884 QJY589881:QKD589884 QTU589881:QTZ589884 RDQ589881:RDV589884 RNM589881:RNR589884 RXI589881:RXN589884 SHE589881:SHJ589884 SRA589881:SRF589884 TAW589881:TBB589884 TKS589881:TKX589884 TUO589881:TUT589884 UEK589881:UEP589884 UOG589881:UOL589884 UYC589881:UYH589884 VHY589881:VID589884 VRU589881:VRZ589884 WBQ589881:WBV589884 WLM589881:WLR589884 WVI589881:WVN589884 A655417:F655420 IW655417:JB655420 SS655417:SX655420 ACO655417:ACT655420 AMK655417:AMP655420 AWG655417:AWL655420 BGC655417:BGH655420 BPY655417:BQD655420 BZU655417:BZZ655420 CJQ655417:CJV655420 CTM655417:CTR655420 DDI655417:DDN655420 DNE655417:DNJ655420 DXA655417:DXF655420 EGW655417:EHB655420 EQS655417:EQX655420 FAO655417:FAT655420 FKK655417:FKP655420 FUG655417:FUL655420 GEC655417:GEH655420 GNY655417:GOD655420 GXU655417:GXZ655420 HHQ655417:HHV655420 HRM655417:HRR655420 IBI655417:IBN655420 ILE655417:ILJ655420 IVA655417:IVF655420 JEW655417:JFB655420 JOS655417:JOX655420 JYO655417:JYT655420 KIK655417:KIP655420 KSG655417:KSL655420 LCC655417:LCH655420 LLY655417:LMD655420 LVU655417:LVZ655420 MFQ655417:MFV655420 MPM655417:MPR655420 MZI655417:MZN655420 NJE655417:NJJ655420 NTA655417:NTF655420 OCW655417:ODB655420 OMS655417:OMX655420 OWO655417:OWT655420 PGK655417:PGP655420 PQG655417:PQL655420 QAC655417:QAH655420 QJY655417:QKD655420 QTU655417:QTZ655420 RDQ655417:RDV655420 RNM655417:RNR655420 RXI655417:RXN655420 SHE655417:SHJ655420 SRA655417:SRF655420 TAW655417:TBB655420 TKS655417:TKX655420 TUO655417:TUT655420 UEK655417:UEP655420 UOG655417:UOL655420 UYC655417:UYH655420 VHY655417:VID655420 VRU655417:VRZ655420 WBQ655417:WBV655420 WLM655417:WLR655420 WVI655417:WVN655420 A720953:F720956 IW720953:JB720956 SS720953:SX720956 ACO720953:ACT720956 AMK720953:AMP720956 AWG720953:AWL720956 BGC720953:BGH720956 BPY720953:BQD720956 BZU720953:BZZ720956 CJQ720953:CJV720956 CTM720953:CTR720956 DDI720953:DDN720956 DNE720953:DNJ720956 DXA720953:DXF720956 EGW720953:EHB720956 EQS720953:EQX720956 FAO720953:FAT720956 FKK720953:FKP720956 FUG720953:FUL720956 GEC720953:GEH720956 GNY720953:GOD720956 GXU720953:GXZ720956 HHQ720953:HHV720956 HRM720953:HRR720956 IBI720953:IBN720956 ILE720953:ILJ720956 IVA720953:IVF720956 JEW720953:JFB720956 JOS720953:JOX720956 JYO720953:JYT720956 KIK720953:KIP720956 KSG720953:KSL720956 LCC720953:LCH720956 LLY720953:LMD720956 LVU720953:LVZ720956 MFQ720953:MFV720956 MPM720953:MPR720956 MZI720953:MZN720956 NJE720953:NJJ720956 NTA720953:NTF720956 OCW720953:ODB720956 OMS720953:OMX720956 OWO720953:OWT720956 PGK720953:PGP720956 PQG720953:PQL720956 QAC720953:QAH720956 QJY720953:QKD720956 QTU720953:QTZ720956 RDQ720953:RDV720956 RNM720953:RNR720956 RXI720953:RXN720956 SHE720953:SHJ720956 SRA720953:SRF720956 TAW720953:TBB720956 TKS720953:TKX720956 TUO720953:TUT720956 UEK720953:UEP720956 UOG720953:UOL720956 UYC720953:UYH720956 VHY720953:VID720956 VRU720953:VRZ720956 WBQ720953:WBV720956 WLM720953:WLR720956 WVI720953:WVN720956 A786489:F786492 IW786489:JB786492 SS786489:SX786492 ACO786489:ACT786492 AMK786489:AMP786492 AWG786489:AWL786492 BGC786489:BGH786492 BPY786489:BQD786492 BZU786489:BZZ786492 CJQ786489:CJV786492 CTM786489:CTR786492 DDI786489:DDN786492 DNE786489:DNJ786492 DXA786489:DXF786492 EGW786489:EHB786492 EQS786489:EQX786492 FAO786489:FAT786492 FKK786489:FKP786492 FUG786489:FUL786492 GEC786489:GEH786492 GNY786489:GOD786492 GXU786489:GXZ786492 HHQ786489:HHV786492 HRM786489:HRR786492 IBI786489:IBN786492 ILE786489:ILJ786492 IVA786489:IVF786492 JEW786489:JFB786492 JOS786489:JOX786492 JYO786489:JYT786492 KIK786489:KIP786492 KSG786489:KSL786492 LCC786489:LCH786492 LLY786489:LMD786492 LVU786489:LVZ786492 MFQ786489:MFV786492 MPM786489:MPR786492 MZI786489:MZN786492 NJE786489:NJJ786492 NTA786489:NTF786492 OCW786489:ODB786492 OMS786489:OMX786492 OWO786489:OWT786492 PGK786489:PGP786492 PQG786489:PQL786492 QAC786489:QAH786492 QJY786489:QKD786492 QTU786489:QTZ786492 RDQ786489:RDV786492 RNM786489:RNR786492 RXI786489:RXN786492 SHE786489:SHJ786492 SRA786489:SRF786492 TAW786489:TBB786492 TKS786489:TKX786492 TUO786489:TUT786492 UEK786489:UEP786492 UOG786489:UOL786492 UYC786489:UYH786492 VHY786489:VID786492 VRU786489:VRZ786492 WBQ786489:WBV786492 WLM786489:WLR786492 WVI786489:WVN786492 A852025:F852028 IW852025:JB852028 SS852025:SX852028 ACO852025:ACT852028 AMK852025:AMP852028 AWG852025:AWL852028 BGC852025:BGH852028 BPY852025:BQD852028 BZU852025:BZZ852028 CJQ852025:CJV852028 CTM852025:CTR852028 DDI852025:DDN852028 DNE852025:DNJ852028 DXA852025:DXF852028 EGW852025:EHB852028 EQS852025:EQX852028 FAO852025:FAT852028 FKK852025:FKP852028 FUG852025:FUL852028 GEC852025:GEH852028 GNY852025:GOD852028 GXU852025:GXZ852028 HHQ852025:HHV852028 HRM852025:HRR852028 IBI852025:IBN852028 ILE852025:ILJ852028 IVA852025:IVF852028 JEW852025:JFB852028 JOS852025:JOX852028 JYO852025:JYT852028 KIK852025:KIP852028 KSG852025:KSL852028 LCC852025:LCH852028 LLY852025:LMD852028 LVU852025:LVZ852028 MFQ852025:MFV852028 MPM852025:MPR852028 MZI852025:MZN852028 NJE852025:NJJ852028 NTA852025:NTF852028 OCW852025:ODB852028 OMS852025:OMX852028 OWO852025:OWT852028 PGK852025:PGP852028 PQG852025:PQL852028 QAC852025:QAH852028 QJY852025:QKD852028 QTU852025:QTZ852028 RDQ852025:RDV852028 RNM852025:RNR852028 RXI852025:RXN852028 SHE852025:SHJ852028 SRA852025:SRF852028 TAW852025:TBB852028 TKS852025:TKX852028 TUO852025:TUT852028 UEK852025:UEP852028 UOG852025:UOL852028 UYC852025:UYH852028 VHY852025:VID852028 VRU852025:VRZ852028 WBQ852025:WBV852028 WLM852025:WLR852028 WVI852025:WVN852028 A917561:F917564 IW917561:JB917564 SS917561:SX917564 ACO917561:ACT917564 AMK917561:AMP917564 AWG917561:AWL917564 BGC917561:BGH917564 BPY917561:BQD917564 BZU917561:BZZ917564 CJQ917561:CJV917564 CTM917561:CTR917564 DDI917561:DDN917564 DNE917561:DNJ917564 DXA917561:DXF917564 EGW917561:EHB917564 EQS917561:EQX917564 FAO917561:FAT917564 FKK917561:FKP917564 FUG917561:FUL917564 GEC917561:GEH917564 GNY917561:GOD917564 GXU917561:GXZ917564 HHQ917561:HHV917564 HRM917561:HRR917564 IBI917561:IBN917564 ILE917561:ILJ917564 IVA917561:IVF917564 JEW917561:JFB917564 JOS917561:JOX917564 JYO917561:JYT917564 KIK917561:KIP917564 KSG917561:KSL917564 LCC917561:LCH917564 LLY917561:LMD917564 LVU917561:LVZ917564 MFQ917561:MFV917564 MPM917561:MPR917564 MZI917561:MZN917564 NJE917561:NJJ917564 NTA917561:NTF917564 OCW917561:ODB917564 OMS917561:OMX917564 OWO917561:OWT917564 PGK917561:PGP917564 PQG917561:PQL917564 QAC917561:QAH917564 QJY917561:QKD917564 QTU917561:QTZ917564 RDQ917561:RDV917564 RNM917561:RNR917564 RXI917561:RXN917564 SHE917561:SHJ917564 SRA917561:SRF917564 TAW917561:TBB917564 TKS917561:TKX917564 TUO917561:TUT917564 UEK917561:UEP917564 UOG917561:UOL917564 UYC917561:UYH917564 VHY917561:VID917564 VRU917561:VRZ917564 WBQ917561:WBV917564 WLM917561:WLR917564 WVI917561:WVN917564 A983097:F983100 IW983097:JB983100 SS983097:SX983100 ACO983097:ACT983100 AMK983097:AMP983100 AWG983097:AWL983100 BGC983097:BGH983100 BPY983097:BQD983100 BZU983097:BZZ983100 CJQ983097:CJV983100 CTM983097:CTR983100 DDI983097:DDN983100 DNE983097:DNJ983100 DXA983097:DXF983100 EGW983097:EHB983100 EQS983097:EQX983100 FAO983097:FAT983100 FKK983097:FKP983100 FUG983097:FUL983100 GEC983097:GEH983100 GNY983097:GOD983100 GXU983097:GXZ983100 HHQ983097:HHV983100 HRM983097:HRR983100 IBI983097:IBN983100 ILE983097:ILJ983100 IVA983097:IVF983100 JEW983097:JFB983100 JOS983097:JOX983100 JYO983097:JYT983100 KIK983097:KIP983100 KSG983097:KSL983100 LCC983097:LCH983100 LLY983097:LMD983100 LVU983097:LVZ983100 MFQ983097:MFV983100 MPM983097:MPR983100 MZI983097:MZN983100 NJE983097:NJJ983100 NTA983097:NTF983100 OCW983097:ODB983100 OMS983097:OMX983100 OWO983097:OWT983100 PGK983097:PGP983100 PQG983097:PQL983100 QAC983097:QAH983100 QJY983097:QKD983100 QTU983097:QTZ983100 RDQ983097:RDV983100 RNM983097:RNR983100 RXI983097:RXN983100 SHE983097:SHJ983100 SRA983097:SRF983100 TAW983097:TBB983100 TKS983097:TKX983100 TUO983097:TUT983100 UEK983097:UEP983100 UOG983097:UOL983100 UYC983097:UYH983100 VHY983097:VID983100 VRU983097:VRZ983100 WBQ983097:WBV983100 WLM983097:WLR983100 WVI983097:WVN983100"/>
    <dataValidation allowBlank="1" showInputMessage="1" showErrorMessage="1" promptTitle="OHJE" prompt="Kirjaa tähän budjetoidut kustannukset kustannuslajitasolla." sqref="D12 IZ12 SV12 ACR12 AMN12 AWJ12 BGF12 BQB12 BZX12 CJT12 CTP12 DDL12 DNH12 DXD12 EGZ12 EQV12 FAR12 FKN12 FUJ12 GEF12 GOB12 GXX12 HHT12 HRP12 IBL12 ILH12 IVD12 JEZ12 JOV12 JYR12 KIN12 KSJ12 LCF12 LMB12 LVX12 MFT12 MPP12 MZL12 NJH12 NTD12 OCZ12 OMV12 OWR12 PGN12 PQJ12 QAF12 QKB12 QTX12 RDT12 RNP12 RXL12 SHH12 SRD12 TAZ12 TKV12 TUR12 UEN12 UOJ12 UYF12 VIB12 VRX12 WBT12 WLP12 WVL12 D65548 IZ65548 SV65548 ACR65548 AMN65548 AWJ65548 BGF65548 BQB65548 BZX65548 CJT65548 CTP65548 DDL65548 DNH65548 DXD65548 EGZ65548 EQV65548 FAR65548 FKN65548 FUJ65548 GEF65548 GOB65548 GXX65548 HHT65548 HRP65548 IBL65548 ILH65548 IVD65548 JEZ65548 JOV65548 JYR65548 KIN65548 KSJ65548 LCF65548 LMB65548 LVX65548 MFT65548 MPP65548 MZL65548 NJH65548 NTD65548 OCZ65548 OMV65548 OWR65548 PGN65548 PQJ65548 QAF65548 QKB65548 QTX65548 RDT65548 RNP65548 RXL65548 SHH65548 SRD65548 TAZ65548 TKV65548 TUR65548 UEN65548 UOJ65548 UYF65548 VIB65548 VRX65548 WBT65548 WLP65548 WVL65548 D131084 IZ131084 SV131084 ACR131084 AMN131084 AWJ131084 BGF131084 BQB131084 BZX131084 CJT131084 CTP131084 DDL131084 DNH131084 DXD131084 EGZ131084 EQV131084 FAR131084 FKN131084 FUJ131084 GEF131084 GOB131084 GXX131084 HHT131084 HRP131084 IBL131084 ILH131084 IVD131084 JEZ131084 JOV131084 JYR131084 KIN131084 KSJ131084 LCF131084 LMB131084 LVX131084 MFT131084 MPP131084 MZL131084 NJH131084 NTD131084 OCZ131084 OMV131084 OWR131084 PGN131084 PQJ131084 QAF131084 QKB131084 QTX131084 RDT131084 RNP131084 RXL131084 SHH131084 SRD131084 TAZ131084 TKV131084 TUR131084 UEN131084 UOJ131084 UYF131084 VIB131084 VRX131084 WBT131084 WLP131084 WVL131084 D196620 IZ196620 SV196620 ACR196620 AMN196620 AWJ196620 BGF196620 BQB196620 BZX196620 CJT196620 CTP196620 DDL196620 DNH196620 DXD196620 EGZ196620 EQV196620 FAR196620 FKN196620 FUJ196620 GEF196620 GOB196620 GXX196620 HHT196620 HRP196620 IBL196620 ILH196620 IVD196620 JEZ196620 JOV196620 JYR196620 KIN196620 KSJ196620 LCF196620 LMB196620 LVX196620 MFT196620 MPP196620 MZL196620 NJH196620 NTD196620 OCZ196620 OMV196620 OWR196620 PGN196620 PQJ196620 QAF196620 QKB196620 QTX196620 RDT196620 RNP196620 RXL196620 SHH196620 SRD196620 TAZ196620 TKV196620 TUR196620 UEN196620 UOJ196620 UYF196620 VIB196620 VRX196620 WBT196620 WLP196620 WVL196620 D262156 IZ262156 SV262156 ACR262156 AMN262156 AWJ262156 BGF262156 BQB262156 BZX262156 CJT262156 CTP262156 DDL262156 DNH262156 DXD262156 EGZ262156 EQV262156 FAR262156 FKN262156 FUJ262156 GEF262156 GOB262156 GXX262156 HHT262156 HRP262156 IBL262156 ILH262156 IVD262156 JEZ262156 JOV262156 JYR262156 KIN262156 KSJ262156 LCF262156 LMB262156 LVX262156 MFT262156 MPP262156 MZL262156 NJH262156 NTD262156 OCZ262156 OMV262156 OWR262156 PGN262156 PQJ262156 QAF262156 QKB262156 QTX262156 RDT262156 RNP262156 RXL262156 SHH262156 SRD262156 TAZ262156 TKV262156 TUR262156 UEN262156 UOJ262156 UYF262156 VIB262156 VRX262156 WBT262156 WLP262156 WVL262156 D327692 IZ327692 SV327692 ACR327692 AMN327692 AWJ327692 BGF327692 BQB327692 BZX327692 CJT327692 CTP327692 DDL327692 DNH327692 DXD327692 EGZ327692 EQV327692 FAR327692 FKN327692 FUJ327692 GEF327692 GOB327692 GXX327692 HHT327692 HRP327692 IBL327692 ILH327692 IVD327692 JEZ327692 JOV327692 JYR327692 KIN327692 KSJ327692 LCF327692 LMB327692 LVX327692 MFT327692 MPP327692 MZL327692 NJH327692 NTD327692 OCZ327692 OMV327692 OWR327692 PGN327692 PQJ327692 QAF327692 QKB327692 QTX327692 RDT327692 RNP327692 RXL327692 SHH327692 SRD327692 TAZ327692 TKV327692 TUR327692 UEN327692 UOJ327692 UYF327692 VIB327692 VRX327692 WBT327692 WLP327692 WVL327692 D393228 IZ393228 SV393228 ACR393228 AMN393228 AWJ393228 BGF393228 BQB393228 BZX393228 CJT393228 CTP393228 DDL393228 DNH393228 DXD393228 EGZ393228 EQV393228 FAR393228 FKN393228 FUJ393228 GEF393228 GOB393228 GXX393228 HHT393228 HRP393228 IBL393228 ILH393228 IVD393228 JEZ393228 JOV393228 JYR393228 KIN393228 KSJ393228 LCF393228 LMB393228 LVX393228 MFT393228 MPP393228 MZL393228 NJH393228 NTD393228 OCZ393228 OMV393228 OWR393228 PGN393228 PQJ393228 QAF393228 QKB393228 QTX393228 RDT393228 RNP393228 RXL393228 SHH393228 SRD393228 TAZ393228 TKV393228 TUR393228 UEN393228 UOJ393228 UYF393228 VIB393228 VRX393228 WBT393228 WLP393228 WVL393228 D458764 IZ458764 SV458764 ACR458764 AMN458764 AWJ458764 BGF458764 BQB458764 BZX458764 CJT458764 CTP458764 DDL458764 DNH458764 DXD458764 EGZ458764 EQV458764 FAR458764 FKN458764 FUJ458764 GEF458764 GOB458764 GXX458764 HHT458764 HRP458764 IBL458764 ILH458764 IVD458764 JEZ458764 JOV458764 JYR458764 KIN458764 KSJ458764 LCF458764 LMB458764 LVX458764 MFT458764 MPP458764 MZL458764 NJH458764 NTD458764 OCZ458764 OMV458764 OWR458764 PGN458764 PQJ458764 QAF458764 QKB458764 QTX458764 RDT458764 RNP458764 RXL458764 SHH458764 SRD458764 TAZ458764 TKV458764 TUR458764 UEN458764 UOJ458764 UYF458764 VIB458764 VRX458764 WBT458764 WLP458764 WVL458764 D524300 IZ524300 SV524300 ACR524300 AMN524300 AWJ524300 BGF524300 BQB524300 BZX524300 CJT524300 CTP524300 DDL524300 DNH524300 DXD524300 EGZ524300 EQV524300 FAR524300 FKN524300 FUJ524300 GEF524300 GOB524300 GXX524300 HHT524300 HRP524300 IBL524300 ILH524300 IVD524300 JEZ524300 JOV524300 JYR524300 KIN524300 KSJ524300 LCF524300 LMB524300 LVX524300 MFT524300 MPP524300 MZL524300 NJH524300 NTD524300 OCZ524300 OMV524300 OWR524300 PGN524300 PQJ524300 QAF524300 QKB524300 QTX524300 RDT524300 RNP524300 RXL524300 SHH524300 SRD524300 TAZ524300 TKV524300 TUR524300 UEN524300 UOJ524300 UYF524300 VIB524300 VRX524300 WBT524300 WLP524300 WVL524300 D589836 IZ589836 SV589836 ACR589836 AMN589836 AWJ589836 BGF589836 BQB589836 BZX589836 CJT589836 CTP589836 DDL589836 DNH589836 DXD589836 EGZ589836 EQV589836 FAR589836 FKN589836 FUJ589836 GEF589836 GOB589836 GXX589836 HHT589836 HRP589836 IBL589836 ILH589836 IVD589836 JEZ589836 JOV589836 JYR589836 KIN589836 KSJ589836 LCF589836 LMB589836 LVX589836 MFT589836 MPP589836 MZL589836 NJH589836 NTD589836 OCZ589836 OMV589836 OWR589836 PGN589836 PQJ589836 QAF589836 QKB589836 QTX589836 RDT589836 RNP589836 RXL589836 SHH589836 SRD589836 TAZ589836 TKV589836 TUR589836 UEN589836 UOJ589836 UYF589836 VIB589836 VRX589836 WBT589836 WLP589836 WVL589836 D655372 IZ655372 SV655372 ACR655372 AMN655372 AWJ655372 BGF655372 BQB655372 BZX655372 CJT655372 CTP655372 DDL655372 DNH655372 DXD655372 EGZ655372 EQV655372 FAR655372 FKN655372 FUJ655372 GEF655372 GOB655372 GXX655372 HHT655372 HRP655372 IBL655372 ILH655372 IVD655372 JEZ655372 JOV655372 JYR655372 KIN655372 KSJ655372 LCF655372 LMB655372 LVX655372 MFT655372 MPP655372 MZL655372 NJH655372 NTD655372 OCZ655372 OMV655372 OWR655372 PGN655372 PQJ655372 QAF655372 QKB655372 QTX655372 RDT655372 RNP655372 RXL655372 SHH655372 SRD655372 TAZ655372 TKV655372 TUR655372 UEN655372 UOJ655372 UYF655372 VIB655372 VRX655372 WBT655372 WLP655372 WVL655372 D720908 IZ720908 SV720908 ACR720908 AMN720908 AWJ720908 BGF720908 BQB720908 BZX720908 CJT720908 CTP720908 DDL720908 DNH720908 DXD720908 EGZ720908 EQV720908 FAR720908 FKN720908 FUJ720908 GEF720908 GOB720908 GXX720908 HHT720908 HRP720908 IBL720908 ILH720908 IVD720908 JEZ720908 JOV720908 JYR720908 KIN720908 KSJ720908 LCF720908 LMB720908 LVX720908 MFT720908 MPP720908 MZL720908 NJH720908 NTD720908 OCZ720908 OMV720908 OWR720908 PGN720908 PQJ720908 QAF720908 QKB720908 QTX720908 RDT720908 RNP720908 RXL720908 SHH720908 SRD720908 TAZ720908 TKV720908 TUR720908 UEN720908 UOJ720908 UYF720908 VIB720908 VRX720908 WBT720908 WLP720908 WVL720908 D786444 IZ786444 SV786444 ACR786444 AMN786444 AWJ786444 BGF786444 BQB786444 BZX786444 CJT786444 CTP786444 DDL786444 DNH786444 DXD786444 EGZ786444 EQV786444 FAR786444 FKN786444 FUJ786444 GEF786444 GOB786444 GXX786444 HHT786444 HRP786444 IBL786444 ILH786444 IVD786444 JEZ786444 JOV786444 JYR786444 KIN786444 KSJ786444 LCF786444 LMB786444 LVX786444 MFT786444 MPP786444 MZL786444 NJH786444 NTD786444 OCZ786444 OMV786444 OWR786444 PGN786444 PQJ786444 QAF786444 QKB786444 QTX786444 RDT786444 RNP786444 RXL786444 SHH786444 SRD786444 TAZ786444 TKV786444 TUR786444 UEN786444 UOJ786444 UYF786444 VIB786444 VRX786444 WBT786444 WLP786444 WVL786444 D851980 IZ851980 SV851980 ACR851980 AMN851980 AWJ851980 BGF851980 BQB851980 BZX851980 CJT851980 CTP851980 DDL851980 DNH851980 DXD851980 EGZ851980 EQV851980 FAR851980 FKN851980 FUJ851980 GEF851980 GOB851980 GXX851980 HHT851980 HRP851980 IBL851980 ILH851980 IVD851980 JEZ851980 JOV851980 JYR851980 KIN851980 KSJ851980 LCF851980 LMB851980 LVX851980 MFT851980 MPP851980 MZL851980 NJH851980 NTD851980 OCZ851980 OMV851980 OWR851980 PGN851980 PQJ851980 QAF851980 QKB851980 QTX851980 RDT851980 RNP851980 RXL851980 SHH851980 SRD851980 TAZ851980 TKV851980 TUR851980 UEN851980 UOJ851980 UYF851980 VIB851980 VRX851980 WBT851980 WLP851980 WVL851980 D917516 IZ917516 SV917516 ACR917516 AMN917516 AWJ917516 BGF917516 BQB917516 BZX917516 CJT917516 CTP917516 DDL917516 DNH917516 DXD917516 EGZ917516 EQV917516 FAR917516 FKN917516 FUJ917516 GEF917516 GOB917516 GXX917516 HHT917516 HRP917516 IBL917516 ILH917516 IVD917516 JEZ917516 JOV917516 JYR917516 KIN917516 KSJ917516 LCF917516 LMB917516 LVX917516 MFT917516 MPP917516 MZL917516 NJH917516 NTD917516 OCZ917516 OMV917516 OWR917516 PGN917516 PQJ917516 QAF917516 QKB917516 QTX917516 RDT917516 RNP917516 RXL917516 SHH917516 SRD917516 TAZ917516 TKV917516 TUR917516 UEN917516 UOJ917516 UYF917516 VIB917516 VRX917516 WBT917516 WLP917516 WVL917516 D983052 IZ983052 SV983052 ACR983052 AMN983052 AWJ983052 BGF983052 BQB983052 BZX983052 CJT983052 CTP983052 DDL983052 DNH983052 DXD983052 EGZ983052 EQV983052 FAR983052 FKN983052 FUJ983052 GEF983052 GOB983052 GXX983052 HHT983052 HRP983052 IBL983052 ILH983052 IVD983052 JEZ983052 JOV983052 JYR983052 KIN983052 KSJ983052 LCF983052 LMB983052 LVX983052 MFT983052 MPP983052 MZL983052 NJH983052 NTD983052 OCZ983052 OMV983052 OWR983052 PGN983052 PQJ983052 QAF983052 QKB983052 QTX983052 RDT983052 RNP983052 RXL983052 SHH983052 SRD983052 TAZ983052 TKV983052 TUR983052 UEN983052 UOJ983052 UYF983052 VIB983052 VRX983052 WBT983052 WLP983052 WVL983052"/>
    <dataValidation allowBlank="1" showInputMessage="1" showErrorMessage="1" promptTitle="OHJE" prompt="Kirjaa budetin toiminto-välilehdille hakemuslomakkeelle kirjaamasi toiminnot yksi kerrallaan." sqref="G10 JC10 SY10 ACU10 AMQ10 AWM10 BGI10 BQE10 CAA10 CJW10 CTS10 DDO10 DNK10 DXG10 EHC10 EQY10 FAU10 FKQ10 FUM10 GEI10 GOE10 GYA10 HHW10 HRS10 IBO10 ILK10 IVG10 JFC10 JOY10 JYU10 KIQ10 KSM10 LCI10 LME10 LWA10 MFW10 MPS10 MZO10 NJK10 NTG10 ODC10 OMY10 OWU10 PGQ10 PQM10 QAI10 QKE10 QUA10 RDW10 RNS10 RXO10 SHK10 SRG10 TBC10 TKY10 TUU10 UEQ10 UOM10 UYI10 VIE10 VSA10 WBW10 WLS10 WVO10 G65546 JC65546 SY65546 ACU65546 AMQ65546 AWM65546 BGI65546 BQE65546 CAA65546 CJW65546 CTS65546 DDO65546 DNK65546 DXG65546 EHC65546 EQY65546 FAU65546 FKQ65546 FUM65546 GEI65546 GOE65546 GYA65546 HHW65546 HRS65546 IBO65546 ILK65546 IVG65546 JFC65546 JOY65546 JYU65546 KIQ65546 KSM65546 LCI65546 LME65546 LWA65546 MFW65546 MPS65546 MZO65546 NJK65546 NTG65546 ODC65546 OMY65546 OWU65546 PGQ65546 PQM65546 QAI65546 QKE65546 QUA65546 RDW65546 RNS65546 RXO65546 SHK65546 SRG65546 TBC65546 TKY65546 TUU65546 UEQ65546 UOM65546 UYI65546 VIE65546 VSA65546 WBW65546 WLS65546 WVO65546 G131082 JC131082 SY131082 ACU131082 AMQ131082 AWM131082 BGI131082 BQE131082 CAA131082 CJW131082 CTS131082 DDO131082 DNK131082 DXG131082 EHC131082 EQY131082 FAU131082 FKQ131082 FUM131082 GEI131082 GOE131082 GYA131082 HHW131082 HRS131082 IBO131082 ILK131082 IVG131082 JFC131082 JOY131082 JYU131082 KIQ131082 KSM131082 LCI131082 LME131082 LWA131082 MFW131082 MPS131082 MZO131082 NJK131082 NTG131082 ODC131082 OMY131082 OWU131082 PGQ131082 PQM131082 QAI131082 QKE131082 QUA131082 RDW131082 RNS131082 RXO131082 SHK131082 SRG131082 TBC131082 TKY131082 TUU131082 UEQ131082 UOM131082 UYI131082 VIE131082 VSA131082 WBW131082 WLS131082 WVO131082 G196618 JC196618 SY196618 ACU196618 AMQ196618 AWM196618 BGI196618 BQE196618 CAA196618 CJW196618 CTS196618 DDO196618 DNK196618 DXG196618 EHC196618 EQY196618 FAU196618 FKQ196618 FUM196618 GEI196618 GOE196618 GYA196618 HHW196618 HRS196618 IBO196618 ILK196618 IVG196618 JFC196618 JOY196618 JYU196618 KIQ196618 KSM196618 LCI196618 LME196618 LWA196618 MFW196618 MPS196618 MZO196618 NJK196618 NTG196618 ODC196618 OMY196618 OWU196618 PGQ196618 PQM196618 QAI196618 QKE196618 QUA196618 RDW196618 RNS196618 RXO196618 SHK196618 SRG196618 TBC196618 TKY196618 TUU196618 UEQ196618 UOM196618 UYI196618 VIE196618 VSA196618 WBW196618 WLS196618 WVO196618 G262154 JC262154 SY262154 ACU262154 AMQ262154 AWM262154 BGI262154 BQE262154 CAA262154 CJW262154 CTS262154 DDO262154 DNK262154 DXG262154 EHC262154 EQY262154 FAU262154 FKQ262154 FUM262154 GEI262154 GOE262154 GYA262154 HHW262154 HRS262154 IBO262154 ILK262154 IVG262154 JFC262154 JOY262154 JYU262154 KIQ262154 KSM262154 LCI262154 LME262154 LWA262154 MFW262154 MPS262154 MZO262154 NJK262154 NTG262154 ODC262154 OMY262154 OWU262154 PGQ262154 PQM262154 QAI262154 QKE262154 QUA262154 RDW262154 RNS262154 RXO262154 SHK262154 SRG262154 TBC262154 TKY262154 TUU262154 UEQ262154 UOM262154 UYI262154 VIE262154 VSA262154 WBW262154 WLS262154 WVO262154 G327690 JC327690 SY327690 ACU327690 AMQ327690 AWM327690 BGI327690 BQE327690 CAA327690 CJW327690 CTS327690 DDO327690 DNK327690 DXG327690 EHC327690 EQY327690 FAU327690 FKQ327690 FUM327690 GEI327690 GOE327690 GYA327690 HHW327690 HRS327690 IBO327690 ILK327690 IVG327690 JFC327690 JOY327690 JYU327690 KIQ327690 KSM327690 LCI327690 LME327690 LWA327690 MFW327690 MPS327690 MZO327690 NJK327690 NTG327690 ODC327690 OMY327690 OWU327690 PGQ327690 PQM327690 QAI327690 QKE327690 QUA327690 RDW327690 RNS327690 RXO327690 SHK327690 SRG327690 TBC327690 TKY327690 TUU327690 UEQ327690 UOM327690 UYI327690 VIE327690 VSA327690 WBW327690 WLS327690 WVO327690 G393226 JC393226 SY393226 ACU393226 AMQ393226 AWM393226 BGI393226 BQE393226 CAA393226 CJW393226 CTS393226 DDO393226 DNK393226 DXG393226 EHC393226 EQY393226 FAU393226 FKQ393226 FUM393226 GEI393226 GOE393226 GYA393226 HHW393226 HRS393226 IBO393226 ILK393226 IVG393226 JFC393226 JOY393226 JYU393226 KIQ393226 KSM393226 LCI393226 LME393226 LWA393226 MFW393226 MPS393226 MZO393226 NJK393226 NTG393226 ODC393226 OMY393226 OWU393226 PGQ393226 PQM393226 QAI393226 QKE393226 QUA393226 RDW393226 RNS393226 RXO393226 SHK393226 SRG393226 TBC393226 TKY393226 TUU393226 UEQ393226 UOM393226 UYI393226 VIE393226 VSA393226 WBW393226 WLS393226 WVO393226 G458762 JC458762 SY458762 ACU458762 AMQ458762 AWM458762 BGI458762 BQE458762 CAA458762 CJW458762 CTS458762 DDO458762 DNK458762 DXG458762 EHC458762 EQY458762 FAU458762 FKQ458762 FUM458762 GEI458762 GOE458762 GYA458762 HHW458762 HRS458762 IBO458762 ILK458762 IVG458762 JFC458762 JOY458762 JYU458762 KIQ458762 KSM458762 LCI458762 LME458762 LWA458762 MFW458762 MPS458762 MZO458762 NJK458762 NTG458762 ODC458762 OMY458762 OWU458762 PGQ458762 PQM458762 QAI458762 QKE458762 QUA458762 RDW458762 RNS458762 RXO458762 SHK458762 SRG458762 TBC458762 TKY458762 TUU458762 UEQ458762 UOM458762 UYI458762 VIE458762 VSA458762 WBW458762 WLS458762 WVO458762 G524298 JC524298 SY524298 ACU524298 AMQ524298 AWM524298 BGI524298 BQE524298 CAA524298 CJW524298 CTS524298 DDO524298 DNK524298 DXG524298 EHC524298 EQY524298 FAU524298 FKQ524298 FUM524298 GEI524298 GOE524298 GYA524298 HHW524298 HRS524298 IBO524298 ILK524298 IVG524298 JFC524298 JOY524298 JYU524298 KIQ524298 KSM524298 LCI524298 LME524298 LWA524298 MFW524298 MPS524298 MZO524298 NJK524298 NTG524298 ODC524298 OMY524298 OWU524298 PGQ524298 PQM524298 QAI524298 QKE524298 QUA524298 RDW524298 RNS524298 RXO524298 SHK524298 SRG524298 TBC524298 TKY524298 TUU524298 UEQ524298 UOM524298 UYI524298 VIE524298 VSA524298 WBW524298 WLS524298 WVO524298 G589834 JC589834 SY589834 ACU589834 AMQ589834 AWM589834 BGI589834 BQE589834 CAA589834 CJW589834 CTS589834 DDO589834 DNK589834 DXG589834 EHC589834 EQY589834 FAU589834 FKQ589834 FUM589834 GEI589834 GOE589834 GYA589834 HHW589834 HRS589834 IBO589834 ILK589834 IVG589834 JFC589834 JOY589834 JYU589834 KIQ589834 KSM589834 LCI589834 LME589834 LWA589834 MFW589834 MPS589834 MZO589834 NJK589834 NTG589834 ODC589834 OMY589834 OWU589834 PGQ589834 PQM589834 QAI589834 QKE589834 QUA589834 RDW589834 RNS589834 RXO589834 SHK589834 SRG589834 TBC589834 TKY589834 TUU589834 UEQ589834 UOM589834 UYI589834 VIE589834 VSA589834 WBW589834 WLS589834 WVO589834 G655370 JC655370 SY655370 ACU655370 AMQ655370 AWM655370 BGI655370 BQE655370 CAA655370 CJW655370 CTS655370 DDO655370 DNK655370 DXG655370 EHC655370 EQY655370 FAU655370 FKQ655370 FUM655370 GEI655370 GOE655370 GYA655370 HHW655370 HRS655370 IBO655370 ILK655370 IVG655370 JFC655370 JOY655370 JYU655370 KIQ655370 KSM655370 LCI655370 LME655370 LWA655370 MFW655370 MPS655370 MZO655370 NJK655370 NTG655370 ODC655370 OMY655370 OWU655370 PGQ655370 PQM655370 QAI655370 QKE655370 QUA655370 RDW655370 RNS655370 RXO655370 SHK655370 SRG655370 TBC655370 TKY655370 TUU655370 UEQ655370 UOM655370 UYI655370 VIE655370 VSA655370 WBW655370 WLS655370 WVO655370 G720906 JC720906 SY720906 ACU720906 AMQ720906 AWM720906 BGI720906 BQE720906 CAA720906 CJW720906 CTS720906 DDO720906 DNK720906 DXG720906 EHC720906 EQY720906 FAU720906 FKQ720906 FUM720906 GEI720906 GOE720906 GYA720906 HHW720906 HRS720906 IBO720906 ILK720906 IVG720906 JFC720906 JOY720906 JYU720906 KIQ720906 KSM720906 LCI720906 LME720906 LWA720906 MFW720906 MPS720906 MZO720906 NJK720906 NTG720906 ODC720906 OMY720906 OWU720906 PGQ720906 PQM720906 QAI720906 QKE720906 QUA720906 RDW720906 RNS720906 RXO720906 SHK720906 SRG720906 TBC720906 TKY720906 TUU720906 UEQ720906 UOM720906 UYI720906 VIE720906 VSA720906 WBW720906 WLS720906 WVO720906 G786442 JC786442 SY786442 ACU786442 AMQ786442 AWM786442 BGI786442 BQE786442 CAA786442 CJW786442 CTS786442 DDO786442 DNK786442 DXG786442 EHC786442 EQY786442 FAU786442 FKQ786442 FUM786442 GEI786442 GOE786442 GYA786442 HHW786442 HRS786442 IBO786442 ILK786442 IVG786442 JFC786442 JOY786442 JYU786442 KIQ786442 KSM786442 LCI786442 LME786442 LWA786442 MFW786442 MPS786442 MZO786442 NJK786442 NTG786442 ODC786442 OMY786442 OWU786442 PGQ786442 PQM786442 QAI786442 QKE786442 QUA786442 RDW786442 RNS786442 RXO786442 SHK786442 SRG786442 TBC786442 TKY786442 TUU786442 UEQ786442 UOM786442 UYI786442 VIE786442 VSA786442 WBW786442 WLS786442 WVO786442 G851978 JC851978 SY851978 ACU851978 AMQ851978 AWM851978 BGI851978 BQE851978 CAA851978 CJW851978 CTS851978 DDO851978 DNK851978 DXG851978 EHC851978 EQY851978 FAU851978 FKQ851978 FUM851978 GEI851978 GOE851978 GYA851978 HHW851978 HRS851978 IBO851978 ILK851978 IVG851978 JFC851978 JOY851978 JYU851978 KIQ851978 KSM851978 LCI851978 LME851978 LWA851978 MFW851978 MPS851978 MZO851978 NJK851978 NTG851978 ODC851978 OMY851978 OWU851978 PGQ851978 PQM851978 QAI851978 QKE851978 QUA851978 RDW851978 RNS851978 RXO851978 SHK851978 SRG851978 TBC851978 TKY851978 TUU851978 UEQ851978 UOM851978 UYI851978 VIE851978 VSA851978 WBW851978 WLS851978 WVO851978 G917514 JC917514 SY917514 ACU917514 AMQ917514 AWM917514 BGI917514 BQE917514 CAA917514 CJW917514 CTS917514 DDO917514 DNK917514 DXG917514 EHC917514 EQY917514 FAU917514 FKQ917514 FUM917514 GEI917514 GOE917514 GYA917514 HHW917514 HRS917514 IBO917514 ILK917514 IVG917514 JFC917514 JOY917514 JYU917514 KIQ917514 KSM917514 LCI917514 LME917514 LWA917514 MFW917514 MPS917514 MZO917514 NJK917514 NTG917514 ODC917514 OMY917514 OWU917514 PGQ917514 PQM917514 QAI917514 QKE917514 QUA917514 RDW917514 RNS917514 RXO917514 SHK917514 SRG917514 TBC917514 TKY917514 TUU917514 UEQ917514 UOM917514 UYI917514 VIE917514 VSA917514 WBW917514 WLS917514 WVO917514 G983050 JC983050 SY983050 ACU983050 AMQ983050 AWM983050 BGI983050 BQE983050 CAA983050 CJW983050 CTS983050 DDO983050 DNK983050 DXG983050 EHC983050 EQY983050 FAU983050 FKQ983050 FUM983050 GEI983050 GOE983050 GYA983050 HHW983050 HRS983050 IBO983050 ILK983050 IVG983050 JFC983050 JOY983050 JYU983050 KIQ983050 KSM983050 LCI983050 LME983050 LWA983050 MFW983050 MPS983050 MZO983050 NJK983050 NTG983050 ODC983050 OMY983050 OWU983050 PGQ983050 PQM983050 QAI983050 QKE983050 QUA983050 RDW983050 RNS983050 RXO983050 SHK983050 SRG983050 TBC983050 TKY983050 TUU983050 UEQ983050 UOM983050 UYI983050 VIE983050 VSA983050 WBW983050 WLS983050 WVO983050"/>
  </dataValidations>
  <hyperlinks>
    <hyperlink ref="I3:K3" location="'Aloita tästä'!A1" display="PALAA TÄSTÄ KANSISIVULLE"/>
  </hyperlinks>
  <pageMargins left="0.39370078740157483" right="0.70866141732283472" top="0.59055118110236227" bottom="0.39370078740157483" header="0.39370078740157483" footer="0.31496062992125984"/>
  <pageSetup paperSize="9" orientation="landscape" r:id="rId1"/>
  <headerFooter>
    <oddHeader xml:space="preserve">&amp;R&amp;A - &amp;P(&amp;N)
</oddHeader>
  </headerFooter>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dimension ref="A3:K60"/>
  <sheetViews>
    <sheetView showGridLines="0" zoomScaleNormal="100" workbookViewId="0">
      <selection activeCell="J35" sqref="J35"/>
    </sheetView>
  </sheetViews>
  <sheetFormatPr defaultRowHeight="12.75" x14ac:dyDescent="0.2"/>
  <cols>
    <col min="1" max="1" width="20.42578125" style="154" customWidth="1"/>
    <col min="2" max="2" width="13.7109375" style="154" customWidth="1"/>
    <col min="3" max="3" width="29.5703125" style="154" customWidth="1"/>
    <col min="4" max="5" width="14.42578125" customWidth="1"/>
    <col min="6" max="6" width="26.28515625" customWidth="1"/>
    <col min="7" max="7" width="18.85546875" style="154" customWidth="1"/>
    <col min="8" max="255" width="9.140625" style="154"/>
    <col min="256" max="256" width="2.5703125" style="154" customWidth="1"/>
    <col min="257" max="257" width="17.140625" style="154" customWidth="1"/>
    <col min="258" max="258" width="19" style="154" customWidth="1"/>
    <col min="259" max="259" width="29.5703125" style="154" customWidth="1"/>
    <col min="260" max="260" width="21" style="154" customWidth="1"/>
    <col min="261" max="261" width="23.5703125" style="154" customWidth="1"/>
    <col min="262" max="262" width="26.28515625" style="154" customWidth="1"/>
    <col min="263" max="263" width="18.85546875" style="154" customWidth="1"/>
    <col min="264" max="511" width="9.140625" style="154"/>
    <col min="512" max="512" width="2.5703125" style="154" customWidth="1"/>
    <col min="513" max="513" width="17.140625" style="154" customWidth="1"/>
    <col min="514" max="514" width="19" style="154" customWidth="1"/>
    <col min="515" max="515" width="29.5703125" style="154" customWidth="1"/>
    <col min="516" max="516" width="21" style="154" customWidth="1"/>
    <col min="517" max="517" width="23.5703125" style="154" customWidth="1"/>
    <col min="518" max="518" width="26.28515625" style="154" customWidth="1"/>
    <col min="519" max="519" width="18.85546875" style="154" customWidth="1"/>
    <col min="520" max="767" width="9.140625" style="154"/>
    <col min="768" max="768" width="2.5703125" style="154" customWidth="1"/>
    <col min="769" max="769" width="17.140625" style="154" customWidth="1"/>
    <col min="770" max="770" width="19" style="154" customWidth="1"/>
    <col min="771" max="771" width="29.5703125" style="154" customWidth="1"/>
    <col min="772" max="772" width="21" style="154" customWidth="1"/>
    <col min="773" max="773" width="23.5703125" style="154" customWidth="1"/>
    <col min="774" max="774" width="26.28515625" style="154" customWidth="1"/>
    <col min="775" max="775" width="18.85546875" style="154" customWidth="1"/>
    <col min="776" max="1023" width="9.140625" style="154"/>
    <col min="1024" max="1024" width="2.5703125" style="154" customWidth="1"/>
    <col min="1025" max="1025" width="17.140625" style="154" customWidth="1"/>
    <col min="1026" max="1026" width="19" style="154" customWidth="1"/>
    <col min="1027" max="1027" width="29.5703125" style="154" customWidth="1"/>
    <col min="1028" max="1028" width="21" style="154" customWidth="1"/>
    <col min="1029" max="1029" width="23.5703125" style="154" customWidth="1"/>
    <col min="1030" max="1030" width="26.28515625" style="154" customWidth="1"/>
    <col min="1031" max="1031" width="18.85546875" style="154" customWidth="1"/>
    <col min="1032" max="1279" width="9.140625" style="154"/>
    <col min="1280" max="1280" width="2.5703125" style="154" customWidth="1"/>
    <col min="1281" max="1281" width="17.140625" style="154" customWidth="1"/>
    <col min="1282" max="1282" width="19" style="154" customWidth="1"/>
    <col min="1283" max="1283" width="29.5703125" style="154" customWidth="1"/>
    <col min="1284" max="1284" width="21" style="154" customWidth="1"/>
    <col min="1285" max="1285" width="23.5703125" style="154" customWidth="1"/>
    <col min="1286" max="1286" width="26.28515625" style="154" customWidth="1"/>
    <col min="1287" max="1287" width="18.85546875" style="154" customWidth="1"/>
    <col min="1288" max="1535" width="9.140625" style="154"/>
    <col min="1536" max="1536" width="2.5703125" style="154" customWidth="1"/>
    <col min="1537" max="1537" width="17.140625" style="154" customWidth="1"/>
    <col min="1538" max="1538" width="19" style="154" customWidth="1"/>
    <col min="1539" max="1539" width="29.5703125" style="154" customWidth="1"/>
    <col min="1540" max="1540" width="21" style="154" customWidth="1"/>
    <col min="1541" max="1541" width="23.5703125" style="154" customWidth="1"/>
    <col min="1542" max="1542" width="26.28515625" style="154" customWidth="1"/>
    <col min="1543" max="1543" width="18.85546875" style="154" customWidth="1"/>
    <col min="1544" max="1791" width="9.140625" style="154"/>
    <col min="1792" max="1792" width="2.5703125" style="154" customWidth="1"/>
    <col min="1793" max="1793" width="17.140625" style="154" customWidth="1"/>
    <col min="1794" max="1794" width="19" style="154" customWidth="1"/>
    <col min="1795" max="1795" width="29.5703125" style="154" customWidth="1"/>
    <col min="1796" max="1796" width="21" style="154" customWidth="1"/>
    <col min="1797" max="1797" width="23.5703125" style="154" customWidth="1"/>
    <col min="1798" max="1798" width="26.28515625" style="154" customWidth="1"/>
    <col min="1799" max="1799" width="18.85546875" style="154" customWidth="1"/>
    <col min="1800" max="2047" width="9.140625" style="154"/>
    <col min="2048" max="2048" width="2.5703125" style="154" customWidth="1"/>
    <col min="2049" max="2049" width="17.140625" style="154" customWidth="1"/>
    <col min="2050" max="2050" width="19" style="154" customWidth="1"/>
    <col min="2051" max="2051" width="29.5703125" style="154" customWidth="1"/>
    <col min="2052" max="2052" width="21" style="154" customWidth="1"/>
    <col min="2053" max="2053" width="23.5703125" style="154" customWidth="1"/>
    <col min="2054" max="2054" width="26.28515625" style="154" customWidth="1"/>
    <col min="2055" max="2055" width="18.85546875" style="154" customWidth="1"/>
    <col min="2056" max="2303" width="9.140625" style="154"/>
    <col min="2304" max="2304" width="2.5703125" style="154" customWidth="1"/>
    <col min="2305" max="2305" width="17.140625" style="154" customWidth="1"/>
    <col min="2306" max="2306" width="19" style="154" customWidth="1"/>
    <col min="2307" max="2307" width="29.5703125" style="154" customWidth="1"/>
    <col min="2308" max="2308" width="21" style="154" customWidth="1"/>
    <col min="2309" max="2309" width="23.5703125" style="154" customWidth="1"/>
    <col min="2310" max="2310" width="26.28515625" style="154" customWidth="1"/>
    <col min="2311" max="2311" width="18.85546875" style="154" customWidth="1"/>
    <col min="2312" max="2559" width="9.140625" style="154"/>
    <col min="2560" max="2560" width="2.5703125" style="154" customWidth="1"/>
    <col min="2561" max="2561" width="17.140625" style="154" customWidth="1"/>
    <col min="2562" max="2562" width="19" style="154" customWidth="1"/>
    <col min="2563" max="2563" width="29.5703125" style="154" customWidth="1"/>
    <col min="2564" max="2564" width="21" style="154" customWidth="1"/>
    <col min="2565" max="2565" width="23.5703125" style="154" customWidth="1"/>
    <col min="2566" max="2566" width="26.28515625" style="154" customWidth="1"/>
    <col min="2567" max="2567" width="18.85546875" style="154" customWidth="1"/>
    <col min="2568" max="2815" width="9.140625" style="154"/>
    <col min="2816" max="2816" width="2.5703125" style="154" customWidth="1"/>
    <col min="2817" max="2817" width="17.140625" style="154" customWidth="1"/>
    <col min="2818" max="2818" width="19" style="154" customWidth="1"/>
    <col min="2819" max="2819" width="29.5703125" style="154" customWidth="1"/>
    <col min="2820" max="2820" width="21" style="154" customWidth="1"/>
    <col min="2821" max="2821" width="23.5703125" style="154" customWidth="1"/>
    <col min="2822" max="2822" width="26.28515625" style="154" customWidth="1"/>
    <col min="2823" max="2823" width="18.85546875" style="154" customWidth="1"/>
    <col min="2824" max="3071" width="9.140625" style="154"/>
    <col min="3072" max="3072" width="2.5703125" style="154" customWidth="1"/>
    <col min="3073" max="3073" width="17.140625" style="154" customWidth="1"/>
    <col min="3074" max="3074" width="19" style="154" customWidth="1"/>
    <col min="3075" max="3075" width="29.5703125" style="154" customWidth="1"/>
    <col min="3076" max="3076" width="21" style="154" customWidth="1"/>
    <col min="3077" max="3077" width="23.5703125" style="154" customWidth="1"/>
    <col min="3078" max="3078" width="26.28515625" style="154" customWidth="1"/>
    <col min="3079" max="3079" width="18.85546875" style="154" customWidth="1"/>
    <col min="3080" max="3327" width="9.140625" style="154"/>
    <col min="3328" max="3328" width="2.5703125" style="154" customWidth="1"/>
    <col min="3329" max="3329" width="17.140625" style="154" customWidth="1"/>
    <col min="3330" max="3330" width="19" style="154" customWidth="1"/>
    <col min="3331" max="3331" width="29.5703125" style="154" customWidth="1"/>
    <col min="3332" max="3332" width="21" style="154" customWidth="1"/>
    <col min="3333" max="3333" width="23.5703125" style="154" customWidth="1"/>
    <col min="3334" max="3334" width="26.28515625" style="154" customWidth="1"/>
    <col min="3335" max="3335" width="18.85546875" style="154" customWidth="1"/>
    <col min="3336" max="3583" width="9.140625" style="154"/>
    <col min="3584" max="3584" width="2.5703125" style="154" customWidth="1"/>
    <col min="3585" max="3585" width="17.140625" style="154" customWidth="1"/>
    <col min="3586" max="3586" width="19" style="154" customWidth="1"/>
    <col min="3587" max="3587" width="29.5703125" style="154" customWidth="1"/>
    <col min="3588" max="3588" width="21" style="154" customWidth="1"/>
    <col min="3589" max="3589" width="23.5703125" style="154" customWidth="1"/>
    <col min="3590" max="3590" width="26.28515625" style="154" customWidth="1"/>
    <col min="3591" max="3591" width="18.85546875" style="154" customWidth="1"/>
    <col min="3592" max="3839" width="9.140625" style="154"/>
    <col min="3840" max="3840" width="2.5703125" style="154" customWidth="1"/>
    <col min="3841" max="3841" width="17.140625" style="154" customWidth="1"/>
    <col min="3842" max="3842" width="19" style="154" customWidth="1"/>
    <col min="3843" max="3843" width="29.5703125" style="154" customWidth="1"/>
    <col min="3844" max="3844" width="21" style="154" customWidth="1"/>
    <col min="3845" max="3845" width="23.5703125" style="154" customWidth="1"/>
    <col min="3846" max="3846" width="26.28515625" style="154" customWidth="1"/>
    <col min="3847" max="3847" width="18.85546875" style="154" customWidth="1"/>
    <col min="3848" max="4095" width="9.140625" style="154"/>
    <col min="4096" max="4096" width="2.5703125" style="154" customWidth="1"/>
    <col min="4097" max="4097" width="17.140625" style="154" customWidth="1"/>
    <col min="4098" max="4098" width="19" style="154" customWidth="1"/>
    <col min="4099" max="4099" width="29.5703125" style="154" customWidth="1"/>
    <col min="4100" max="4100" width="21" style="154" customWidth="1"/>
    <col min="4101" max="4101" width="23.5703125" style="154" customWidth="1"/>
    <col min="4102" max="4102" width="26.28515625" style="154" customWidth="1"/>
    <col min="4103" max="4103" width="18.85546875" style="154" customWidth="1"/>
    <col min="4104" max="4351" width="9.140625" style="154"/>
    <col min="4352" max="4352" width="2.5703125" style="154" customWidth="1"/>
    <col min="4353" max="4353" width="17.140625" style="154" customWidth="1"/>
    <col min="4354" max="4354" width="19" style="154" customWidth="1"/>
    <col min="4355" max="4355" width="29.5703125" style="154" customWidth="1"/>
    <col min="4356" max="4356" width="21" style="154" customWidth="1"/>
    <col min="4357" max="4357" width="23.5703125" style="154" customWidth="1"/>
    <col min="4358" max="4358" width="26.28515625" style="154" customWidth="1"/>
    <col min="4359" max="4359" width="18.85546875" style="154" customWidth="1"/>
    <col min="4360" max="4607" width="9.140625" style="154"/>
    <col min="4608" max="4608" width="2.5703125" style="154" customWidth="1"/>
    <col min="4609" max="4609" width="17.140625" style="154" customWidth="1"/>
    <col min="4610" max="4610" width="19" style="154" customWidth="1"/>
    <col min="4611" max="4611" width="29.5703125" style="154" customWidth="1"/>
    <col min="4612" max="4612" width="21" style="154" customWidth="1"/>
    <col min="4613" max="4613" width="23.5703125" style="154" customWidth="1"/>
    <col min="4614" max="4614" width="26.28515625" style="154" customWidth="1"/>
    <col min="4615" max="4615" width="18.85546875" style="154" customWidth="1"/>
    <col min="4616" max="4863" width="9.140625" style="154"/>
    <col min="4864" max="4864" width="2.5703125" style="154" customWidth="1"/>
    <col min="4865" max="4865" width="17.140625" style="154" customWidth="1"/>
    <col min="4866" max="4866" width="19" style="154" customWidth="1"/>
    <col min="4867" max="4867" width="29.5703125" style="154" customWidth="1"/>
    <col min="4868" max="4868" width="21" style="154" customWidth="1"/>
    <col min="4869" max="4869" width="23.5703125" style="154" customWidth="1"/>
    <col min="4870" max="4870" width="26.28515625" style="154" customWidth="1"/>
    <col min="4871" max="4871" width="18.85546875" style="154" customWidth="1"/>
    <col min="4872" max="5119" width="9.140625" style="154"/>
    <col min="5120" max="5120" width="2.5703125" style="154" customWidth="1"/>
    <col min="5121" max="5121" width="17.140625" style="154" customWidth="1"/>
    <col min="5122" max="5122" width="19" style="154" customWidth="1"/>
    <col min="5123" max="5123" width="29.5703125" style="154" customWidth="1"/>
    <col min="5124" max="5124" width="21" style="154" customWidth="1"/>
    <col min="5125" max="5125" width="23.5703125" style="154" customWidth="1"/>
    <col min="5126" max="5126" width="26.28515625" style="154" customWidth="1"/>
    <col min="5127" max="5127" width="18.85546875" style="154" customWidth="1"/>
    <col min="5128" max="5375" width="9.140625" style="154"/>
    <col min="5376" max="5376" width="2.5703125" style="154" customWidth="1"/>
    <col min="5377" max="5377" width="17.140625" style="154" customWidth="1"/>
    <col min="5378" max="5378" width="19" style="154" customWidth="1"/>
    <col min="5379" max="5379" width="29.5703125" style="154" customWidth="1"/>
    <col min="5380" max="5380" width="21" style="154" customWidth="1"/>
    <col min="5381" max="5381" width="23.5703125" style="154" customWidth="1"/>
    <col min="5382" max="5382" width="26.28515625" style="154" customWidth="1"/>
    <col min="5383" max="5383" width="18.85546875" style="154" customWidth="1"/>
    <col min="5384" max="5631" width="9.140625" style="154"/>
    <col min="5632" max="5632" width="2.5703125" style="154" customWidth="1"/>
    <col min="5633" max="5633" width="17.140625" style="154" customWidth="1"/>
    <col min="5634" max="5634" width="19" style="154" customWidth="1"/>
    <col min="5635" max="5635" width="29.5703125" style="154" customWidth="1"/>
    <col min="5636" max="5636" width="21" style="154" customWidth="1"/>
    <col min="5637" max="5637" width="23.5703125" style="154" customWidth="1"/>
    <col min="5638" max="5638" width="26.28515625" style="154" customWidth="1"/>
    <col min="5639" max="5639" width="18.85546875" style="154" customWidth="1"/>
    <col min="5640" max="5887" width="9.140625" style="154"/>
    <col min="5888" max="5888" width="2.5703125" style="154" customWidth="1"/>
    <col min="5889" max="5889" width="17.140625" style="154" customWidth="1"/>
    <col min="5890" max="5890" width="19" style="154" customWidth="1"/>
    <col min="5891" max="5891" width="29.5703125" style="154" customWidth="1"/>
    <col min="5892" max="5892" width="21" style="154" customWidth="1"/>
    <col min="5893" max="5893" width="23.5703125" style="154" customWidth="1"/>
    <col min="5894" max="5894" width="26.28515625" style="154" customWidth="1"/>
    <col min="5895" max="5895" width="18.85546875" style="154" customWidth="1"/>
    <col min="5896" max="6143" width="9.140625" style="154"/>
    <col min="6144" max="6144" width="2.5703125" style="154" customWidth="1"/>
    <col min="6145" max="6145" width="17.140625" style="154" customWidth="1"/>
    <col min="6146" max="6146" width="19" style="154" customWidth="1"/>
    <col min="6147" max="6147" width="29.5703125" style="154" customWidth="1"/>
    <col min="6148" max="6148" width="21" style="154" customWidth="1"/>
    <col min="6149" max="6149" width="23.5703125" style="154" customWidth="1"/>
    <col min="6150" max="6150" width="26.28515625" style="154" customWidth="1"/>
    <col min="6151" max="6151" width="18.85546875" style="154" customWidth="1"/>
    <col min="6152" max="6399" width="9.140625" style="154"/>
    <col min="6400" max="6400" width="2.5703125" style="154" customWidth="1"/>
    <col min="6401" max="6401" width="17.140625" style="154" customWidth="1"/>
    <col min="6402" max="6402" width="19" style="154" customWidth="1"/>
    <col min="6403" max="6403" width="29.5703125" style="154" customWidth="1"/>
    <col min="6404" max="6404" width="21" style="154" customWidth="1"/>
    <col min="6405" max="6405" width="23.5703125" style="154" customWidth="1"/>
    <col min="6406" max="6406" width="26.28515625" style="154" customWidth="1"/>
    <col min="6407" max="6407" width="18.85546875" style="154" customWidth="1"/>
    <col min="6408" max="6655" width="9.140625" style="154"/>
    <col min="6656" max="6656" width="2.5703125" style="154" customWidth="1"/>
    <col min="6657" max="6657" width="17.140625" style="154" customWidth="1"/>
    <col min="6658" max="6658" width="19" style="154" customWidth="1"/>
    <col min="6659" max="6659" width="29.5703125" style="154" customWidth="1"/>
    <col min="6660" max="6660" width="21" style="154" customWidth="1"/>
    <col min="6661" max="6661" width="23.5703125" style="154" customWidth="1"/>
    <col min="6662" max="6662" width="26.28515625" style="154" customWidth="1"/>
    <col min="6663" max="6663" width="18.85546875" style="154" customWidth="1"/>
    <col min="6664" max="6911" width="9.140625" style="154"/>
    <col min="6912" max="6912" width="2.5703125" style="154" customWidth="1"/>
    <col min="6913" max="6913" width="17.140625" style="154" customWidth="1"/>
    <col min="6914" max="6914" width="19" style="154" customWidth="1"/>
    <col min="6915" max="6915" width="29.5703125" style="154" customWidth="1"/>
    <col min="6916" max="6916" width="21" style="154" customWidth="1"/>
    <col min="6917" max="6917" width="23.5703125" style="154" customWidth="1"/>
    <col min="6918" max="6918" width="26.28515625" style="154" customWidth="1"/>
    <col min="6919" max="6919" width="18.85546875" style="154" customWidth="1"/>
    <col min="6920" max="7167" width="9.140625" style="154"/>
    <col min="7168" max="7168" width="2.5703125" style="154" customWidth="1"/>
    <col min="7169" max="7169" width="17.140625" style="154" customWidth="1"/>
    <col min="7170" max="7170" width="19" style="154" customWidth="1"/>
    <col min="7171" max="7171" width="29.5703125" style="154" customWidth="1"/>
    <col min="7172" max="7172" width="21" style="154" customWidth="1"/>
    <col min="7173" max="7173" width="23.5703125" style="154" customWidth="1"/>
    <col min="7174" max="7174" width="26.28515625" style="154" customWidth="1"/>
    <col min="7175" max="7175" width="18.85546875" style="154" customWidth="1"/>
    <col min="7176" max="7423" width="9.140625" style="154"/>
    <col min="7424" max="7424" width="2.5703125" style="154" customWidth="1"/>
    <col min="7425" max="7425" width="17.140625" style="154" customWidth="1"/>
    <col min="7426" max="7426" width="19" style="154" customWidth="1"/>
    <col min="7427" max="7427" width="29.5703125" style="154" customWidth="1"/>
    <col min="7428" max="7428" width="21" style="154" customWidth="1"/>
    <col min="7429" max="7429" width="23.5703125" style="154" customWidth="1"/>
    <col min="7430" max="7430" width="26.28515625" style="154" customWidth="1"/>
    <col min="7431" max="7431" width="18.85546875" style="154" customWidth="1"/>
    <col min="7432" max="7679" width="9.140625" style="154"/>
    <col min="7680" max="7680" width="2.5703125" style="154" customWidth="1"/>
    <col min="7681" max="7681" width="17.140625" style="154" customWidth="1"/>
    <col min="7682" max="7682" width="19" style="154" customWidth="1"/>
    <col min="7683" max="7683" width="29.5703125" style="154" customWidth="1"/>
    <col min="7684" max="7684" width="21" style="154" customWidth="1"/>
    <col min="7685" max="7685" width="23.5703125" style="154" customWidth="1"/>
    <col min="7686" max="7686" width="26.28515625" style="154" customWidth="1"/>
    <col min="7687" max="7687" width="18.85546875" style="154" customWidth="1"/>
    <col min="7688" max="7935" width="9.140625" style="154"/>
    <col min="7936" max="7936" width="2.5703125" style="154" customWidth="1"/>
    <col min="7937" max="7937" width="17.140625" style="154" customWidth="1"/>
    <col min="7938" max="7938" width="19" style="154" customWidth="1"/>
    <col min="7939" max="7939" width="29.5703125" style="154" customWidth="1"/>
    <col min="7940" max="7940" width="21" style="154" customWidth="1"/>
    <col min="7941" max="7941" width="23.5703125" style="154" customWidth="1"/>
    <col min="7942" max="7942" width="26.28515625" style="154" customWidth="1"/>
    <col min="7943" max="7943" width="18.85546875" style="154" customWidth="1"/>
    <col min="7944" max="8191" width="9.140625" style="154"/>
    <col min="8192" max="8192" width="2.5703125" style="154" customWidth="1"/>
    <col min="8193" max="8193" width="17.140625" style="154" customWidth="1"/>
    <col min="8194" max="8194" width="19" style="154" customWidth="1"/>
    <col min="8195" max="8195" width="29.5703125" style="154" customWidth="1"/>
    <col min="8196" max="8196" width="21" style="154" customWidth="1"/>
    <col min="8197" max="8197" width="23.5703125" style="154" customWidth="1"/>
    <col min="8198" max="8198" width="26.28515625" style="154" customWidth="1"/>
    <col min="8199" max="8199" width="18.85546875" style="154" customWidth="1"/>
    <col min="8200" max="8447" width="9.140625" style="154"/>
    <col min="8448" max="8448" width="2.5703125" style="154" customWidth="1"/>
    <col min="8449" max="8449" width="17.140625" style="154" customWidth="1"/>
    <col min="8450" max="8450" width="19" style="154" customWidth="1"/>
    <col min="8451" max="8451" width="29.5703125" style="154" customWidth="1"/>
    <col min="8452" max="8452" width="21" style="154" customWidth="1"/>
    <col min="8453" max="8453" width="23.5703125" style="154" customWidth="1"/>
    <col min="8454" max="8454" width="26.28515625" style="154" customWidth="1"/>
    <col min="8455" max="8455" width="18.85546875" style="154" customWidth="1"/>
    <col min="8456" max="8703" width="9.140625" style="154"/>
    <col min="8704" max="8704" width="2.5703125" style="154" customWidth="1"/>
    <col min="8705" max="8705" width="17.140625" style="154" customWidth="1"/>
    <col min="8706" max="8706" width="19" style="154" customWidth="1"/>
    <col min="8707" max="8707" width="29.5703125" style="154" customWidth="1"/>
    <col min="8708" max="8708" width="21" style="154" customWidth="1"/>
    <col min="8709" max="8709" width="23.5703125" style="154" customWidth="1"/>
    <col min="8710" max="8710" width="26.28515625" style="154" customWidth="1"/>
    <col min="8711" max="8711" width="18.85546875" style="154" customWidth="1"/>
    <col min="8712" max="8959" width="9.140625" style="154"/>
    <col min="8960" max="8960" width="2.5703125" style="154" customWidth="1"/>
    <col min="8961" max="8961" width="17.140625" style="154" customWidth="1"/>
    <col min="8962" max="8962" width="19" style="154" customWidth="1"/>
    <col min="8963" max="8963" width="29.5703125" style="154" customWidth="1"/>
    <col min="8964" max="8964" width="21" style="154" customWidth="1"/>
    <col min="8965" max="8965" width="23.5703125" style="154" customWidth="1"/>
    <col min="8966" max="8966" width="26.28515625" style="154" customWidth="1"/>
    <col min="8967" max="8967" width="18.85546875" style="154" customWidth="1"/>
    <col min="8968" max="9215" width="9.140625" style="154"/>
    <col min="9216" max="9216" width="2.5703125" style="154" customWidth="1"/>
    <col min="9217" max="9217" width="17.140625" style="154" customWidth="1"/>
    <col min="9218" max="9218" width="19" style="154" customWidth="1"/>
    <col min="9219" max="9219" width="29.5703125" style="154" customWidth="1"/>
    <col min="9220" max="9220" width="21" style="154" customWidth="1"/>
    <col min="9221" max="9221" width="23.5703125" style="154" customWidth="1"/>
    <col min="9222" max="9222" width="26.28515625" style="154" customWidth="1"/>
    <col min="9223" max="9223" width="18.85546875" style="154" customWidth="1"/>
    <col min="9224" max="9471" width="9.140625" style="154"/>
    <col min="9472" max="9472" width="2.5703125" style="154" customWidth="1"/>
    <col min="9473" max="9473" width="17.140625" style="154" customWidth="1"/>
    <col min="9474" max="9474" width="19" style="154" customWidth="1"/>
    <col min="9475" max="9475" width="29.5703125" style="154" customWidth="1"/>
    <col min="9476" max="9476" width="21" style="154" customWidth="1"/>
    <col min="9477" max="9477" width="23.5703125" style="154" customWidth="1"/>
    <col min="9478" max="9478" width="26.28515625" style="154" customWidth="1"/>
    <col min="9479" max="9479" width="18.85546875" style="154" customWidth="1"/>
    <col min="9480" max="9727" width="9.140625" style="154"/>
    <col min="9728" max="9728" width="2.5703125" style="154" customWidth="1"/>
    <col min="9729" max="9729" width="17.140625" style="154" customWidth="1"/>
    <col min="9730" max="9730" width="19" style="154" customWidth="1"/>
    <col min="9731" max="9731" width="29.5703125" style="154" customWidth="1"/>
    <col min="9732" max="9732" width="21" style="154" customWidth="1"/>
    <col min="9733" max="9733" width="23.5703125" style="154" customWidth="1"/>
    <col min="9734" max="9734" width="26.28515625" style="154" customWidth="1"/>
    <col min="9735" max="9735" width="18.85546875" style="154" customWidth="1"/>
    <col min="9736" max="9983" width="9.140625" style="154"/>
    <col min="9984" max="9984" width="2.5703125" style="154" customWidth="1"/>
    <col min="9985" max="9985" width="17.140625" style="154" customWidth="1"/>
    <col min="9986" max="9986" width="19" style="154" customWidth="1"/>
    <col min="9987" max="9987" width="29.5703125" style="154" customWidth="1"/>
    <col min="9988" max="9988" width="21" style="154" customWidth="1"/>
    <col min="9989" max="9989" width="23.5703125" style="154" customWidth="1"/>
    <col min="9990" max="9990" width="26.28515625" style="154" customWidth="1"/>
    <col min="9991" max="9991" width="18.85546875" style="154" customWidth="1"/>
    <col min="9992" max="10239" width="9.140625" style="154"/>
    <col min="10240" max="10240" width="2.5703125" style="154" customWidth="1"/>
    <col min="10241" max="10241" width="17.140625" style="154" customWidth="1"/>
    <col min="10242" max="10242" width="19" style="154" customWidth="1"/>
    <col min="10243" max="10243" width="29.5703125" style="154" customWidth="1"/>
    <col min="10244" max="10244" width="21" style="154" customWidth="1"/>
    <col min="10245" max="10245" width="23.5703125" style="154" customWidth="1"/>
    <col min="10246" max="10246" width="26.28515625" style="154" customWidth="1"/>
    <col min="10247" max="10247" width="18.85546875" style="154" customWidth="1"/>
    <col min="10248" max="10495" width="9.140625" style="154"/>
    <col min="10496" max="10496" width="2.5703125" style="154" customWidth="1"/>
    <col min="10497" max="10497" width="17.140625" style="154" customWidth="1"/>
    <col min="10498" max="10498" width="19" style="154" customWidth="1"/>
    <col min="10499" max="10499" width="29.5703125" style="154" customWidth="1"/>
    <col min="10500" max="10500" width="21" style="154" customWidth="1"/>
    <col min="10501" max="10501" width="23.5703125" style="154" customWidth="1"/>
    <col min="10502" max="10502" width="26.28515625" style="154" customWidth="1"/>
    <col min="10503" max="10503" width="18.85546875" style="154" customWidth="1"/>
    <col min="10504" max="10751" width="9.140625" style="154"/>
    <col min="10752" max="10752" width="2.5703125" style="154" customWidth="1"/>
    <col min="10753" max="10753" width="17.140625" style="154" customWidth="1"/>
    <col min="10754" max="10754" width="19" style="154" customWidth="1"/>
    <col min="10755" max="10755" width="29.5703125" style="154" customWidth="1"/>
    <col min="10756" max="10756" width="21" style="154" customWidth="1"/>
    <col min="10757" max="10757" width="23.5703125" style="154" customWidth="1"/>
    <col min="10758" max="10758" width="26.28515625" style="154" customWidth="1"/>
    <col min="10759" max="10759" width="18.85546875" style="154" customWidth="1"/>
    <col min="10760" max="11007" width="9.140625" style="154"/>
    <col min="11008" max="11008" width="2.5703125" style="154" customWidth="1"/>
    <col min="11009" max="11009" width="17.140625" style="154" customWidth="1"/>
    <col min="11010" max="11010" width="19" style="154" customWidth="1"/>
    <col min="11011" max="11011" width="29.5703125" style="154" customWidth="1"/>
    <col min="11012" max="11012" width="21" style="154" customWidth="1"/>
    <col min="11013" max="11013" width="23.5703125" style="154" customWidth="1"/>
    <col min="11014" max="11014" width="26.28515625" style="154" customWidth="1"/>
    <col min="11015" max="11015" width="18.85546875" style="154" customWidth="1"/>
    <col min="11016" max="11263" width="9.140625" style="154"/>
    <col min="11264" max="11264" width="2.5703125" style="154" customWidth="1"/>
    <col min="11265" max="11265" width="17.140625" style="154" customWidth="1"/>
    <col min="11266" max="11266" width="19" style="154" customWidth="1"/>
    <col min="11267" max="11267" width="29.5703125" style="154" customWidth="1"/>
    <col min="11268" max="11268" width="21" style="154" customWidth="1"/>
    <col min="11269" max="11269" width="23.5703125" style="154" customWidth="1"/>
    <col min="11270" max="11270" width="26.28515625" style="154" customWidth="1"/>
    <col min="11271" max="11271" width="18.85546875" style="154" customWidth="1"/>
    <col min="11272" max="11519" width="9.140625" style="154"/>
    <col min="11520" max="11520" width="2.5703125" style="154" customWidth="1"/>
    <col min="11521" max="11521" width="17.140625" style="154" customWidth="1"/>
    <col min="11522" max="11522" width="19" style="154" customWidth="1"/>
    <col min="11523" max="11523" width="29.5703125" style="154" customWidth="1"/>
    <col min="11524" max="11524" width="21" style="154" customWidth="1"/>
    <col min="11525" max="11525" width="23.5703125" style="154" customWidth="1"/>
    <col min="11526" max="11526" width="26.28515625" style="154" customWidth="1"/>
    <col min="11527" max="11527" width="18.85546875" style="154" customWidth="1"/>
    <col min="11528" max="11775" width="9.140625" style="154"/>
    <col min="11776" max="11776" width="2.5703125" style="154" customWidth="1"/>
    <col min="11777" max="11777" width="17.140625" style="154" customWidth="1"/>
    <col min="11778" max="11778" width="19" style="154" customWidth="1"/>
    <col min="11779" max="11779" width="29.5703125" style="154" customWidth="1"/>
    <col min="11780" max="11780" width="21" style="154" customWidth="1"/>
    <col min="11781" max="11781" width="23.5703125" style="154" customWidth="1"/>
    <col min="11782" max="11782" width="26.28515625" style="154" customWidth="1"/>
    <col min="11783" max="11783" width="18.85546875" style="154" customWidth="1"/>
    <col min="11784" max="12031" width="9.140625" style="154"/>
    <col min="12032" max="12032" width="2.5703125" style="154" customWidth="1"/>
    <col min="12033" max="12033" width="17.140625" style="154" customWidth="1"/>
    <col min="12034" max="12034" width="19" style="154" customWidth="1"/>
    <col min="12035" max="12035" width="29.5703125" style="154" customWidth="1"/>
    <col min="12036" max="12036" width="21" style="154" customWidth="1"/>
    <col min="12037" max="12037" width="23.5703125" style="154" customWidth="1"/>
    <col min="12038" max="12038" width="26.28515625" style="154" customWidth="1"/>
    <col min="12039" max="12039" width="18.85546875" style="154" customWidth="1"/>
    <col min="12040" max="12287" width="9.140625" style="154"/>
    <col min="12288" max="12288" width="2.5703125" style="154" customWidth="1"/>
    <col min="12289" max="12289" width="17.140625" style="154" customWidth="1"/>
    <col min="12290" max="12290" width="19" style="154" customWidth="1"/>
    <col min="12291" max="12291" width="29.5703125" style="154" customWidth="1"/>
    <col min="12292" max="12292" width="21" style="154" customWidth="1"/>
    <col min="12293" max="12293" width="23.5703125" style="154" customWidth="1"/>
    <col min="12294" max="12294" width="26.28515625" style="154" customWidth="1"/>
    <col min="12295" max="12295" width="18.85546875" style="154" customWidth="1"/>
    <col min="12296" max="12543" width="9.140625" style="154"/>
    <col min="12544" max="12544" width="2.5703125" style="154" customWidth="1"/>
    <col min="12545" max="12545" width="17.140625" style="154" customWidth="1"/>
    <col min="12546" max="12546" width="19" style="154" customWidth="1"/>
    <col min="12547" max="12547" width="29.5703125" style="154" customWidth="1"/>
    <col min="12548" max="12548" width="21" style="154" customWidth="1"/>
    <col min="12549" max="12549" width="23.5703125" style="154" customWidth="1"/>
    <col min="12550" max="12550" width="26.28515625" style="154" customWidth="1"/>
    <col min="12551" max="12551" width="18.85546875" style="154" customWidth="1"/>
    <col min="12552" max="12799" width="9.140625" style="154"/>
    <col min="12800" max="12800" width="2.5703125" style="154" customWidth="1"/>
    <col min="12801" max="12801" width="17.140625" style="154" customWidth="1"/>
    <col min="12802" max="12802" width="19" style="154" customWidth="1"/>
    <col min="12803" max="12803" width="29.5703125" style="154" customWidth="1"/>
    <col min="12804" max="12804" width="21" style="154" customWidth="1"/>
    <col min="12805" max="12805" width="23.5703125" style="154" customWidth="1"/>
    <col min="12806" max="12806" width="26.28515625" style="154" customWidth="1"/>
    <col min="12807" max="12807" width="18.85546875" style="154" customWidth="1"/>
    <col min="12808" max="13055" width="9.140625" style="154"/>
    <col min="13056" max="13056" width="2.5703125" style="154" customWidth="1"/>
    <col min="13057" max="13057" width="17.140625" style="154" customWidth="1"/>
    <col min="13058" max="13058" width="19" style="154" customWidth="1"/>
    <col min="13059" max="13059" width="29.5703125" style="154" customWidth="1"/>
    <col min="13060" max="13060" width="21" style="154" customWidth="1"/>
    <col min="13061" max="13061" width="23.5703125" style="154" customWidth="1"/>
    <col min="13062" max="13062" width="26.28515625" style="154" customWidth="1"/>
    <col min="13063" max="13063" width="18.85546875" style="154" customWidth="1"/>
    <col min="13064" max="13311" width="9.140625" style="154"/>
    <col min="13312" max="13312" width="2.5703125" style="154" customWidth="1"/>
    <col min="13313" max="13313" width="17.140625" style="154" customWidth="1"/>
    <col min="13314" max="13314" width="19" style="154" customWidth="1"/>
    <col min="13315" max="13315" width="29.5703125" style="154" customWidth="1"/>
    <col min="13316" max="13316" width="21" style="154" customWidth="1"/>
    <col min="13317" max="13317" width="23.5703125" style="154" customWidth="1"/>
    <col min="13318" max="13318" width="26.28515625" style="154" customWidth="1"/>
    <col min="13319" max="13319" width="18.85546875" style="154" customWidth="1"/>
    <col min="13320" max="13567" width="9.140625" style="154"/>
    <col min="13568" max="13568" width="2.5703125" style="154" customWidth="1"/>
    <col min="13569" max="13569" width="17.140625" style="154" customWidth="1"/>
    <col min="13570" max="13570" width="19" style="154" customWidth="1"/>
    <col min="13571" max="13571" width="29.5703125" style="154" customWidth="1"/>
    <col min="13572" max="13572" width="21" style="154" customWidth="1"/>
    <col min="13573" max="13573" width="23.5703125" style="154" customWidth="1"/>
    <col min="13574" max="13574" width="26.28515625" style="154" customWidth="1"/>
    <col min="13575" max="13575" width="18.85546875" style="154" customWidth="1"/>
    <col min="13576" max="13823" width="9.140625" style="154"/>
    <col min="13824" max="13824" width="2.5703125" style="154" customWidth="1"/>
    <col min="13825" max="13825" width="17.140625" style="154" customWidth="1"/>
    <col min="13826" max="13826" width="19" style="154" customWidth="1"/>
    <col min="13827" max="13827" width="29.5703125" style="154" customWidth="1"/>
    <col min="13828" max="13828" width="21" style="154" customWidth="1"/>
    <col min="13829" max="13829" width="23.5703125" style="154" customWidth="1"/>
    <col min="13830" max="13830" width="26.28515625" style="154" customWidth="1"/>
    <col min="13831" max="13831" width="18.85546875" style="154" customWidth="1"/>
    <col min="13832" max="14079" width="9.140625" style="154"/>
    <col min="14080" max="14080" width="2.5703125" style="154" customWidth="1"/>
    <col min="14081" max="14081" width="17.140625" style="154" customWidth="1"/>
    <col min="14082" max="14082" width="19" style="154" customWidth="1"/>
    <col min="14083" max="14083" width="29.5703125" style="154" customWidth="1"/>
    <col min="14084" max="14084" width="21" style="154" customWidth="1"/>
    <col min="14085" max="14085" width="23.5703125" style="154" customWidth="1"/>
    <col min="14086" max="14086" width="26.28515625" style="154" customWidth="1"/>
    <col min="14087" max="14087" width="18.85546875" style="154" customWidth="1"/>
    <col min="14088" max="14335" width="9.140625" style="154"/>
    <col min="14336" max="14336" width="2.5703125" style="154" customWidth="1"/>
    <col min="14337" max="14337" width="17.140625" style="154" customWidth="1"/>
    <col min="14338" max="14338" width="19" style="154" customWidth="1"/>
    <col min="14339" max="14339" width="29.5703125" style="154" customWidth="1"/>
    <col min="14340" max="14340" width="21" style="154" customWidth="1"/>
    <col min="14341" max="14341" width="23.5703125" style="154" customWidth="1"/>
    <col min="14342" max="14342" width="26.28515625" style="154" customWidth="1"/>
    <col min="14343" max="14343" width="18.85546875" style="154" customWidth="1"/>
    <col min="14344" max="14591" width="9.140625" style="154"/>
    <col min="14592" max="14592" width="2.5703125" style="154" customWidth="1"/>
    <col min="14593" max="14593" width="17.140625" style="154" customWidth="1"/>
    <col min="14594" max="14594" width="19" style="154" customWidth="1"/>
    <col min="14595" max="14595" width="29.5703125" style="154" customWidth="1"/>
    <col min="14596" max="14596" width="21" style="154" customWidth="1"/>
    <col min="14597" max="14597" width="23.5703125" style="154" customWidth="1"/>
    <col min="14598" max="14598" width="26.28515625" style="154" customWidth="1"/>
    <col min="14599" max="14599" width="18.85546875" style="154" customWidth="1"/>
    <col min="14600" max="14847" width="9.140625" style="154"/>
    <col min="14848" max="14848" width="2.5703125" style="154" customWidth="1"/>
    <col min="14849" max="14849" width="17.140625" style="154" customWidth="1"/>
    <col min="14850" max="14850" width="19" style="154" customWidth="1"/>
    <col min="14851" max="14851" width="29.5703125" style="154" customWidth="1"/>
    <col min="14852" max="14852" width="21" style="154" customWidth="1"/>
    <col min="14853" max="14853" width="23.5703125" style="154" customWidth="1"/>
    <col min="14854" max="14854" width="26.28515625" style="154" customWidth="1"/>
    <col min="14855" max="14855" width="18.85546875" style="154" customWidth="1"/>
    <col min="14856" max="15103" width="9.140625" style="154"/>
    <col min="15104" max="15104" width="2.5703125" style="154" customWidth="1"/>
    <col min="15105" max="15105" width="17.140625" style="154" customWidth="1"/>
    <col min="15106" max="15106" width="19" style="154" customWidth="1"/>
    <col min="15107" max="15107" width="29.5703125" style="154" customWidth="1"/>
    <col min="15108" max="15108" width="21" style="154" customWidth="1"/>
    <col min="15109" max="15109" width="23.5703125" style="154" customWidth="1"/>
    <col min="15110" max="15110" width="26.28515625" style="154" customWidth="1"/>
    <col min="15111" max="15111" width="18.85546875" style="154" customWidth="1"/>
    <col min="15112" max="15359" width="9.140625" style="154"/>
    <col min="15360" max="15360" width="2.5703125" style="154" customWidth="1"/>
    <col min="15361" max="15361" width="17.140625" style="154" customWidth="1"/>
    <col min="15362" max="15362" width="19" style="154" customWidth="1"/>
    <col min="15363" max="15363" width="29.5703125" style="154" customWidth="1"/>
    <col min="15364" max="15364" width="21" style="154" customWidth="1"/>
    <col min="15365" max="15365" width="23.5703125" style="154" customWidth="1"/>
    <col min="15366" max="15366" width="26.28515625" style="154" customWidth="1"/>
    <col min="15367" max="15367" width="18.85546875" style="154" customWidth="1"/>
    <col min="15368" max="15615" width="9.140625" style="154"/>
    <col min="15616" max="15616" width="2.5703125" style="154" customWidth="1"/>
    <col min="15617" max="15617" width="17.140625" style="154" customWidth="1"/>
    <col min="15618" max="15618" width="19" style="154" customWidth="1"/>
    <col min="15619" max="15619" width="29.5703125" style="154" customWidth="1"/>
    <col min="15620" max="15620" width="21" style="154" customWidth="1"/>
    <col min="15621" max="15621" width="23.5703125" style="154" customWidth="1"/>
    <col min="15622" max="15622" width="26.28515625" style="154" customWidth="1"/>
    <col min="15623" max="15623" width="18.85546875" style="154" customWidth="1"/>
    <col min="15624" max="15871" width="9.140625" style="154"/>
    <col min="15872" max="15872" width="2.5703125" style="154" customWidth="1"/>
    <col min="15873" max="15873" width="17.140625" style="154" customWidth="1"/>
    <col min="15874" max="15874" width="19" style="154" customWidth="1"/>
    <col min="15875" max="15875" width="29.5703125" style="154" customWidth="1"/>
    <col min="15876" max="15876" width="21" style="154" customWidth="1"/>
    <col min="15877" max="15877" width="23.5703125" style="154" customWidth="1"/>
    <col min="15878" max="15878" width="26.28515625" style="154" customWidth="1"/>
    <col min="15879" max="15879" width="18.85546875" style="154" customWidth="1"/>
    <col min="15880" max="16127" width="9.140625" style="154"/>
    <col min="16128" max="16128" width="2.5703125" style="154" customWidth="1"/>
    <col min="16129" max="16129" width="17.140625" style="154" customWidth="1"/>
    <col min="16130" max="16130" width="19" style="154" customWidth="1"/>
    <col min="16131" max="16131" width="29.5703125" style="154" customWidth="1"/>
    <col min="16132" max="16132" width="21" style="154" customWidth="1"/>
    <col min="16133" max="16133" width="23.5703125" style="154" customWidth="1"/>
    <col min="16134" max="16134" width="26.28515625" style="154" customWidth="1"/>
    <col min="16135" max="16135" width="18.85546875" style="154" customWidth="1"/>
    <col min="16136" max="16384" width="9.140625" style="154"/>
  </cols>
  <sheetData>
    <row r="3" spans="1:11" x14ac:dyDescent="0.2">
      <c r="I3" s="551" t="s">
        <v>307</v>
      </c>
      <c r="J3" s="552"/>
      <c r="K3" s="553"/>
    </row>
    <row r="4" spans="1:11" customFormat="1" x14ac:dyDescent="0.2"/>
    <row r="5" spans="1:11" customFormat="1" ht="63.75" customHeight="1" x14ac:dyDescent="0.2">
      <c r="A5" s="313" t="s">
        <v>146</v>
      </c>
      <c r="B5" s="817">
        <f>N_HankkeenNimi</f>
        <v>0</v>
      </c>
      <c r="C5" s="818"/>
      <c r="D5" s="818"/>
      <c r="E5" s="818"/>
      <c r="F5" s="818"/>
      <c r="G5" s="819"/>
    </row>
    <row r="6" spans="1:11" x14ac:dyDescent="0.2">
      <c r="G6" s="155"/>
    </row>
    <row r="7" spans="1:11" ht="15" x14ac:dyDescent="0.25">
      <c r="A7" s="310" t="s">
        <v>329</v>
      </c>
      <c r="B7" s="354" t="s">
        <v>176</v>
      </c>
      <c r="C7" s="315"/>
      <c r="D7" s="311"/>
      <c r="E7" s="311"/>
      <c r="F7" s="311"/>
      <c r="G7" s="355">
        <f>SUM(G12:G53)</f>
        <v>0</v>
      </c>
    </row>
    <row r="8" spans="1:11" customFormat="1" x14ac:dyDescent="0.2"/>
    <row r="9" spans="1:11" customFormat="1" ht="63.75" customHeight="1" x14ac:dyDescent="0.2">
      <c r="A9" s="313" t="s">
        <v>177</v>
      </c>
      <c r="B9" s="817">
        <f>N_Tavoite2Toiminto2</f>
        <v>0</v>
      </c>
      <c r="C9" s="818"/>
      <c r="D9" s="818"/>
      <c r="E9" s="818"/>
      <c r="F9" s="818"/>
      <c r="G9" s="819"/>
    </row>
    <row r="10" spans="1:11" customFormat="1" x14ac:dyDescent="0.2">
      <c r="G10" s="156"/>
    </row>
    <row r="11" spans="1:11" customFormat="1" ht="75" x14ac:dyDescent="0.2">
      <c r="A11" s="356" t="s">
        <v>178</v>
      </c>
      <c r="B11" s="356" t="s">
        <v>255</v>
      </c>
      <c r="C11" s="356" t="s">
        <v>179</v>
      </c>
      <c r="D11" s="356" t="s">
        <v>323</v>
      </c>
      <c r="E11" s="352" t="s">
        <v>257</v>
      </c>
      <c r="F11" s="356" t="s">
        <v>548</v>
      </c>
      <c r="G11" s="352" t="s">
        <v>258</v>
      </c>
    </row>
    <row r="12" spans="1:11" customFormat="1" ht="13.35" customHeight="1" x14ac:dyDescent="0.2">
      <c r="A12" s="212" t="s">
        <v>322</v>
      </c>
      <c r="B12" s="213"/>
      <c r="C12" s="212"/>
      <c r="D12" s="214"/>
      <c r="E12" s="214"/>
      <c r="F12" s="215"/>
      <c r="G12" s="216">
        <v>0</v>
      </c>
    </row>
    <row r="13" spans="1:11" customFormat="1" ht="13.35" customHeight="1" x14ac:dyDescent="0.2">
      <c r="A13" s="212"/>
      <c r="B13" s="213"/>
      <c r="C13" s="217"/>
      <c r="D13" s="214"/>
      <c r="E13" s="214"/>
      <c r="F13" s="215"/>
      <c r="G13" s="214"/>
      <c r="I13" s="154"/>
    </row>
    <row r="14" spans="1:11" customFormat="1" ht="13.35" customHeight="1" x14ac:dyDescent="0.2">
      <c r="A14" s="212"/>
      <c r="B14" s="213"/>
      <c r="C14" s="217"/>
      <c r="D14" s="214"/>
      <c r="E14" s="214"/>
      <c r="F14" s="215"/>
      <c r="G14" s="214"/>
    </row>
    <row r="15" spans="1:11" ht="13.35" customHeight="1" x14ac:dyDescent="0.2">
      <c r="A15" s="212"/>
      <c r="B15" s="213"/>
      <c r="C15" s="217"/>
      <c r="D15" s="214"/>
      <c r="E15" s="214"/>
      <c r="F15" s="215"/>
      <c r="G15" s="214"/>
    </row>
    <row r="16" spans="1:11" ht="13.35" customHeight="1" x14ac:dyDescent="0.2">
      <c r="A16" s="212"/>
      <c r="B16" s="213"/>
      <c r="C16" s="217"/>
      <c r="D16" s="214"/>
      <c r="E16" s="214"/>
      <c r="F16" s="215"/>
      <c r="G16" s="214"/>
    </row>
    <row r="17" spans="1:7" ht="13.15" customHeight="1" x14ac:dyDescent="0.2">
      <c r="A17" s="212"/>
      <c r="B17" s="213"/>
      <c r="C17" s="217"/>
      <c r="D17" s="214"/>
      <c r="E17" s="214"/>
      <c r="F17" s="215"/>
      <c r="G17" s="214"/>
    </row>
    <row r="18" spans="1:7" ht="13.15" customHeight="1" x14ac:dyDescent="0.2">
      <c r="A18" s="212"/>
      <c r="B18" s="213"/>
      <c r="C18" s="217"/>
      <c r="D18" s="214"/>
      <c r="E18" s="214"/>
      <c r="F18" s="215"/>
      <c r="G18" s="214"/>
    </row>
    <row r="19" spans="1:7" ht="13.15" customHeight="1" x14ac:dyDescent="0.2">
      <c r="A19" s="212"/>
      <c r="B19" s="213"/>
      <c r="C19" s="217"/>
      <c r="D19" s="214"/>
      <c r="E19" s="214"/>
      <c r="F19" s="215"/>
      <c r="G19" s="214"/>
    </row>
    <row r="20" spans="1:7" ht="13.15" customHeight="1" x14ac:dyDescent="0.2">
      <c r="A20" s="212"/>
      <c r="B20" s="213"/>
      <c r="C20" s="217"/>
      <c r="D20" s="214"/>
      <c r="E20" s="214"/>
      <c r="F20" s="215"/>
      <c r="G20" s="214"/>
    </row>
    <row r="21" spans="1:7" ht="13.15" customHeight="1" x14ac:dyDescent="0.2">
      <c r="A21" s="212"/>
      <c r="B21" s="213"/>
      <c r="C21" s="217"/>
      <c r="D21" s="214"/>
      <c r="E21" s="214"/>
      <c r="F21" s="215"/>
      <c r="G21" s="214"/>
    </row>
    <row r="22" spans="1:7" ht="13.15" customHeight="1" x14ac:dyDescent="0.2">
      <c r="A22" s="212"/>
      <c r="B22" s="213"/>
      <c r="C22" s="217"/>
      <c r="D22" s="214"/>
      <c r="E22" s="214"/>
      <c r="F22" s="215"/>
      <c r="G22" s="214"/>
    </row>
    <row r="23" spans="1:7" ht="13.15" customHeight="1" x14ac:dyDescent="0.2">
      <c r="A23" s="212"/>
      <c r="B23" s="213"/>
      <c r="C23" s="217"/>
      <c r="D23" s="214"/>
      <c r="E23" s="214"/>
      <c r="F23" s="215"/>
      <c r="G23" s="214"/>
    </row>
    <row r="24" spans="1:7" ht="13.15" customHeight="1" x14ac:dyDescent="0.2">
      <c r="A24" s="212"/>
      <c r="B24" s="213"/>
      <c r="C24" s="217"/>
      <c r="D24" s="214"/>
      <c r="E24" s="214"/>
      <c r="F24" s="215"/>
      <c r="G24" s="214"/>
    </row>
    <row r="25" spans="1:7" ht="13.15" customHeight="1" x14ac:dyDescent="0.2">
      <c r="A25" s="212"/>
      <c r="B25" s="213"/>
      <c r="C25" s="217"/>
      <c r="D25" s="214"/>
      <c r="E25" s="214"/>
      <c r="F25" s="215"/>
      <c r="G25" s="214"/>
    </row>
    <row r="26" spans="1:7" ht="13.15" customHeight="1" x14ac:dyDescent="0.2">
      <c r="A26" s="212"/>
      <c r="B26" s="213"/>
      <c r="C26" s="217"/>
      <c r="D26" s="214"/>
      <c r="E26" s="214"/>
      <c r="F26" s="215"/>
      <c r="G26" s="214"/>
    </row>
    <row r="27" spans="1:7" ht="13.15" customHeight="1" x14ac:dyDescent="0.2">
      <c r="A27" s="212"/>
      <c r="B27" s="213"/>
      <c r="C27" s="217"/>
      <c r="D27" s="214"/>
      <c r="E27" s="214"/>
      <c r="F27" s="215"/>
      <c r="G27" s="214"/>
    </row>
    <row r="28" spans="1:7" ht="13.15" customHeight="1" x14ac:dyDescent="0.2">
      <c r="A28" s="212"/>
      <c r="B28" s="213"/>
      <c r="C28" s="217"/>
      <c r="D28" s="214"/>
      <c r="E28" s="214"/>
      <c r="F28" s="215"/>
      <c r="G28" s="214"/>
    </row>
    <row r="29" spans="1:7" ht="13.15" customHeight="1" x14ac:dyDescent="0.2">
      <c r="A29" s="212"/>
      <c r="B29" s="213"/>
      <c r="C29" s="217"/>
      <c r="D29" s="214"/>
      <c r="E29" s="214"/>
      <c r="F29" s="215"/>
      <c r="G29" s="214"/>
    </row>
    <row r="30" spans="1:7" ht="13.15" customHeight="1" x14ac:dyDescent="0.2">
      <c r="A30" s="212"/>
      <c r="B30" s="213"/>
      <c r="C30" s="217"/>
      <c r="D30" s="214"/>
      <c r="E30" s="214"/>
      <c r="F30" s="215"/>
      <c r="G30" s="214"/>
    </row>
    <row r="31" spans="1:7" ht="13.15" customHeight="1" x14ac:dyDescent="0.2">
      <c r="A31" s="212"/>
      <c r="B31" s="213"/>
      <c r="C31" s="217"/>
      <c r="D31" s="214"/>
      <c r="E31" s="214"/>
      <c r="F31" s="215"/>
      <c r="G31" s="214"/>
    </row>
    <row r="32" spans="1:7" ht="13.15" customHeight="1" x14ac:dyDescent="0.2">
      <c r="A32" s="212"/>
      <c r="B32" s="213"/>
      <c r="C32" s="217"/>
      <c r="D32" s="214"/>
      <c r="E32" s="214"/>
      <c r="F32" s="215"/>
      <c r="G32" s="214"/>
    </row>
    <row r="33" spans="1:7" ht="13.15" customHeight="1" x14ac:dyDescent="0.2">
      <c r="A33" s="212"/>
      <c r="B33" s="213"/>
      <c r="C33" s="217"/>
      <c r="D33" s="214"/>
      <c r="E33" s="214"/>
      <c r="F33" s="215"/>
      <c r="G33" s="214"/>
    </row>
    <row r="34" spans="1:7" ht="13.15" customHeight="1" x14ac:dyDescent="0.2">
      <c r="A34" s="212"/>
      <c r="B34" s="213"/>
      <c r="C34" s="217"/>
      <c r="D34" s="214"/>
      <c r="E34" s="214"/>
      <c r="F34" s="215"/>
      <c r="G34" s="214"/>
    </row>
    <row r="35" spans="1:7" ht="13.15" customHeight="1" x14ac:dyDescent="0.2">
      <c r="A35" s="212"/>
      <c r="B35" s="213"/>
      <c r="C35" s="217"/>
      <c r="D35" s="214"/>
      <c r="E35" s="214"/>
      <c r="F35" s="215"/>
      <c r="G35" s="214"/>
    </row>
    <row r="36" spans="1:7" ht="13.15" customHeight="1" x14ac:dyDescent="0.2">
      <c r="A36" s="212"/>
      <c r="B36" s="213"/>
      <c r="C36" s="217"/>
      <c r="D36" s="214"/>
      <c r="E36" s="214"/>
      <c r="F36" s="215"/>
      <c r="G36" s="214"/>
    </row>
    <row r="37" spans="1:7" ht="13.15" customHeight="1" x14ac:dyDescent="0.2">
      <c r="A37" s="212"/>
      <c r="B37" s="213"/>
      <c r="C37" s="217"/>
      <c r="D37" s="214"/>
      <c r="E37" s="214"/>
      <c r="F37" s="215"/>
      <c r="G37" s="214"/>
    </row>
    <row r="38" spans="1:7" ht="13.15" customHeight="1" x14ac:dyDescent="0.2">
      <c r="A38" s="212"/>
      <c r="B38" s="213"/>
      <c r="C38" s="217"/>
      <c r="D38" s="214"/>
      <c r="E38" s="214"/>
      <c r="F38" s="215"/>
      <c r="G38" s="214"/>
    </row>
    <row r="39" spans="1:7" ht="13.15" customHeight="1" x14ac:dyDescent="0.2">
      <c r="A39" s="212"/>
      <c r="B39" s="213"/>
      <c r="C39" s="217"/>
      <c r="D39" s="214"/>
      <c r="E39" s="214"/>
      <c r="F39" s="215"/>
      <c r="G39" s="214"/>
    </row>
    <row r="40" spans="1:7" ht="13.15" customHeight="1" x14ac:dyDescent="0.2">
      <c r="A40" s="212"/>
      <c r="B40" s="213"/>
      <c r="C40" s="217"/>
      <c r="D40" s="214"/>
      <c r="E40" s="214"/>
      <c r="F40" s="215"/>
      <c r="G40" s="214"/>
    </row>
    <row r="41" spans="1:7" ht="13.15" customHeight="1" x14ac:dyDescent="0.2">
      <c r="A41" s="212"/>
      <c r="B41" s="213"/>
      <c r="C41" s="217"/>
      <c r="D41" s="214"/>
      <c r="E41" s="214"/>
      <c r="F41" s="215"/>
      <c r="G41" s="214"/>
    </row>
    <row r="42" spans="1:7" ht="13.15" customHeight="1" x14ac:dyDescent="0.2">
      <c r="A42" s="212"/>
      <c r="B42" s="213"/>
      <c r="C42" s="217"/>
      <c r="D42" s="214"/>
      <c r="E42" s="214"/>
      <c r="F42" s="215"/>
      <c r="G42" s="214"/>
    </row>
    <row r="43" spans="1:7" ht="13.15" customHeight="1" x14ac:dyDescent="0.2">
      <c r="A43" s="212"/>
      <c r="B43" s="213"/>
      <c r="C43" s="217"/>
      <c r="D43" s="214"/>
      <c r="E43" s="214"/>
      <c r="F43" s="215"/>
      <c r="G43" s="214"/>
    </row>
    <row r="44" spans="1:7" ht="13.15" customHeight="1" x14ac:dyDescent="0.2">
      <c r="A44" s="212"/>
      <c r="B44" s="213"/>
      <c r="C44" s="217"/>
      <c r="D44" s="214"/>
      <c r="E44" s="214"/>
      <c r="F44" s="215"/>
      <c r="G44" s="214"/>
    </row>
    <row r="45" spans="1:7" ht="13.15" customHeight="1" x14ac:dyDescent="0.2">
      <c r="A45" s="212"/>
      <c r="B45" s="213"/>
      <c r="C45" s="217"/>
      <c r="D45" s="214"/>
      <c r="E45" s="214"/>
      <c r="F45" s="215"/>
      <c r="G45" s="214"/>
    </row>
    <row r="46" spans="1:7" ht="13.15" customHeight="1" x14ac:dyDescent="0.2">
      <c r="A46" s="212"/>
      <c r="B46" s="213"/>
      <c r="C46" s="217"/>
      <c r="D46" s="214"/>
      <c r="E46" s="214"/>
      <c r="F46" s="215"/>
      <c r="G46" s="214"/>
    </row>
    <row r="47" spans="1:7" ht="13.15" customHeight="1" x14ac:dyDescent="0.2">
      <c r="A47" s="212"/>
      <c r="B47" s="213"/>
      <c r="C47" s="217"/>
      <c r="D47" s="214"/>
      <c r="E47" s="214"/>
      <c r="F47" s="215"/>
      <c r="G47" s="214"/>
    </row>
    <row r="48" spans="1:7" ht="13.15" customHeight="1" x14ac:dyDescent="0.2">
      <c r="A48" s="212"/>
      <c r="B48" s="213"/>
      <c r="C48" s="217"/>
      <c r="D48" s="214"/>
      <c r="E48" s="214"/>
      <c r="F48" s="215"/>
      <c r="G48" s="214"/>
    </row>
    <row r="49" spans="1:7" ht="13.15" customHeight="1" x14ac:dyDescent="0.2">
      <c r="A49" s="212"/>
      <c r="B49" s="213"/>
      <c r="C49" s="217"/>
      <c r="D49" s="214"/>
      <c r="E49" s="214"/>
      <c r="F49" s="215"/>
      <c r="G49" s="214"/>
    </row>
    <row r="50" spans="1:7" ht="13.15" customHeight="1" x14ac:dyDescent="0.2">
      <c r="A50" s="212"/>
      <c r="B50" s="213"/>
      <c r="C50" s="217"/>
      <c r="D50" s="214"/>
      <c r="E50" s="214"/>
      <c r="F50" s="215"/>
      <c r="G50" s="214"/>
    </row>
    <row r="51" spans="1:7" ht="13.15" customHeight="1" x14ac:dyDescent="0.2">
      <c r="A51" s="212"/>
      <c r="B51" s="213"/>
      <c r="C51" s="217"/>
      <c r="D51" s="214"/>
      <c r="E51" s="214"/>
      <c r="F51" s="215"/>
      <c r="G51" s="214"/>
    </row>
    <row r="52" spans="1:7" ht="13.15" customHeight="1" x14ac:dyDescent="0.2">
      <c r="A52" s="212"/>
      <c r="B52" s="213"/>
      <c r="C52" s="217"/>
      <c r="D52" s="214"/>
      <c r="E52" s="214"/>
      <c r="F52" s="215"/>
      <c r="G52" s="214"/>
    </row>
    <row r="53" spans="1:7" ht="13.15" customHeight="1" x14ac:dyDescent="0.2">
      <c r="A53" s="212"/>
      <c r="B53" s="213"/>
      <c r="C53" s="217"/>
      <c r="D53" s="214"/>
      <c r="E53" s="214"/>
      <c r="F53" s="215"/>
      <c r="G53" s="214"/>
    </row>
    <row r="54" spans="1:7" ht="13.15" customHeight="1" x14ac:dyDescent="0.2"/>
    <row r="55" spans="1:7" ht="13.15" customHeight="1" x14ac:dyDescent="0.2"/>
    <row r="56" spans="1:7" ht="13.15" customHeight="1" x14ac:dyDescent="0.2">
      <c r="A56" s="836" t="s">
        <v>148</v>
      </c>
      <c r="B56" s="837"/>
      <c r="C56" s="837"/>
      <c r="D56" s="838"/>
      <c r="E56" s="1"/>
      <c r="F56" s="1"/>
    </row>
    <row r="57" spans="1:7" x14ac:dyDescent="0.2">
      <c r="A57" s="649"/>
      <c r="B57" s="567"/>
      <c r="C57" s="567"/>
      <c r="D57" s="650"/>
      <c r="E57" s="235"/>
      <c r="F57" s="235"/>
    </row>
    <row r="58" spans="1:7" x14ac:dyDescent="0.2">
      <c r="A58" s="649"/>
      <c r="B58" s="567"/>
      <c r="C58" s="567"/>
      <c r="D58" s="650"/>
      <c r="E58" s="235"/>
      <c r="F58" s="235"/>
    </row>
    <row r="59" spans="1:7" x14ac:dyDescent="0.2">
      <c r="A59" s="649"/>
      <c r="B59" s="567"/>
      <c r="C59" s="567"/>
      <c r="D59" s="650"/>
      <c r="E59" s="235"/>
      <c r="F59" s="235"/>
    </row>
    <row r="60" spans="1:7" x14ac:dyDescent="0.2">
      <c r="A60" s="651"/>
      <c r="B60" s="652"/>
      <c r="C60" s="652"/>
      <c r="D60" s="653"/>
      <c r="E60" s="235"/>
      <c r="F60" s="235"/>
    </row>
  </sheetData>
  <sheetProtection selectLockedCells="1"/>
  <mergeCells count="5">
    <mergeCell ref="B5:G5"/>
    <mergeCell ref="B9:G9"/>
    <mergeCell ref="A57:D60"/>
    <mergeCell ref="I3:K3"/>
    <mergeCell ref="A56:D56"/>
  </mergeCells>
  <dataValidations count="9">
    <dataValidation allowBlank="1" showInputMessage="1" showErrorMessage="1" promptTitle="OHJE" prompt="Kirjaa budetin toiminto-välilehdille hakemuslomakkeelle kirjaamasi toiminnot yksi kerrallaan." sqref="G10 JC10 SY10 ACU10 AMQ10 AWM10 BGI10 BQE10 CAA10 CJW10 CTS10 DDO10 DNK10 DXG10 EHC10 EQY10 FAU10 FKQ10 FUM10 GEI10 GOE10 GYA10 HHW10 HRS10 IBO10 ILK10 IVG10 JFC10 JOY10 JYU10 KIQ10 KSM10 LCI10 LME10 LWA10 MFW10 MPS10 MZO10 NJK10 NTG10 ODC10 OMY10 OWU10 PGQ10 PQM10 QAI10 QKE10 QUA10 RDW10 RNS10 RXO10 SHK10 SRG10 TBC10 TKY10 TUU10 UEQ10 UOM10 UYI10 VIE10 VSA10 WBW10 WLS10 WVO10 G65546 JC65546 SY65546 ACU65546 AMQ65546 AWM65546 BGI65546 BQE65546 CAA65546 CJW65546 CTS65546 DDO65546 DNK65546 DXG65546 EHC65546 EQY65546 FAU65546 FKQ65546 FUM65546 GEI65546 GOE65546 GYA65546 HHW65546 HRS65546 IBO65546 ILK65546 IVG65546 JFC65546 JOY65546 JYU65546 KIQ65546 KSM65546 LCI65546 LME65546 LWA65546 MFW65546 MPS65546 MZO65546 NJK65546 NTG65546 ODC65546 OMY65546 OWU65546 PGQ65546 PQM65546 QAI65546 QKE65546 QUA65546 RDW65546 RNS65546 RXO65546 SHK65546 SRG65546 TBC65546 TKY65546 TUU65546 UEQ65546 UOM65546 UYI65546 VIE65546 VSA65546 WBW65546 WLS65546 WVO65546 G131082 JC131082 SY131082 ACU131082 AMQ131082 AWM131082 BGI131082 BQE131082 CAA131082 CJW131082 CTS131082 DDO131082 DNK131082 DXG131082 EHC131082 EQY131082 FAU131082 FKQ131082 FUM131082 GEI131082 GOE131082 GYA131082 HHW131082 HRS131082 IBO131082 ILK131082 IVG131082 JFC131082 JOY131082 JYU131082 KIQ131082 KSM131082 LCI131082 LME131082 LWA131082 MFW131082 MPS131082 MZO131082 NJK131082 NTG131082 ODC131082 OMY131082 OWU131082 PGQ131082 PQM131082 QAI131082 QKE131082 QUA131082 RDW131082 RNS131082 RXO131082 SHK131082 SRG131082 TBC131082 TKY131082 TUU131082 UEQ131082 UOM131082 UYI131082 VIE131082 VSA131082 WBW131082 WLS131082 WVO131082 G196618 JC196618 SY196618 ACU196618 AMQ196618 AWM196618 BGI196618 BQE196618 CAA196618 CJW196618 CTS196618 DDO196618 DNK196618 DXG196618 EHC196618 EQY196618 FAU196618 FKQ196618 FUM196618 GEI196618 GOE196618 GYA196618 HHW196618 HRS196618 IBO196618 ILK196618 IVG196618 JFC196618 JOY196618 JYU196618 KIQ196618 KSM196618 LCI196618 LME196618 LWA196618 MFW196618 MPS196618 MZO196618 NJK196618 NTG196618 ODC196618 OMY196618 OWU196618 PGQ196618 PQM196618 QAI196618 QKE196618 QUA196618 RDW196618 RNS196618 RXO196618 SHK196618 SRG196618 TBC196618 TKY196618 TUU196618 UEQ196618 UOM196618 UYI196618 VIE196618 VSA196618 WBW196618 WLS196618 WVO196618 G262154 JC262154 SY262154 ACU262154 AMQ262154 AWM262154 BGI262154 BQE262154 CAA262154 CJW262154 CTS262154 DDO262154 DNK262154 DXG262154 EHC262154 EQY262154 FAU262154 FKQ262154 FUM262154 GEI262154 GOE262154 GYA262154 HHW262154 HRS262154 IBO262154 ILK262154 IVG262154 JFC262154 JOY262154 JYU262154 KIQ262154 KSM262154 LCI262154 LME262154 LWA262154 MFW262154 MPS262154 MZO262154 NJK262154 NTG262154 ODC262154 OMY262154 OWU262154 PGQ262154 PQM262154 QAI262154 QKE262154 QUA262154 RDW262154 RNS262154 RXO262154 SHK262154 SRG262154 TBC262154 TKY262154 TUU262154 UEQ262154 UOM262154 UYI262154 VIE262154 VSA262154 WBW262154 WLS262154 WVO262154 G327690 JC327690 SY327690 ACU327690 AMQ327690 AWM327690 BGI327690 BQE327690 CAA327690 CJW327690 CTS327690 DDO327690 DNK327690 DXG327690 EHC327690 EQY327690 FAU327690 FKQ327690 FUM327690 GEI327690 GOE327690 GYA327690 HHW327690 HRS327690 IBO327690 ILK327690 IVG327690 JFC327690 JOY327690 JYU327690 KIQ327690 KSM327690 LCI327690 LME327690 LWA327690 MFW327690 MPS327690 MZO327690 NJK327690 NTG327690 ODC327690 OMY327690 OWU327690 PGQ327690 PQM327690 QAI327690 QKE327690 QUA327690 RDW327690 RNS327690 RXO327690 SHK327690 SRG327690 TBC327690 TKY327690 TUU327690 UEQ327690 UOM327690 UYI327690 VIE327690 VSA327690 WBW327690 WLS327690 WVO327690 G393226 JC393226 SY393226 ACU393226 AMQ393226 AWM393226 BGI393226 BQE393226 CAA393226 CJW393226 CTS393226 DDO393226 DNK393226 DXG393226 EHC393226 EQY393226 FAU393226 FKQ393226 FUM393226 GEI393226 GOE393226 GYA393226 HHW393226 HRS393226 IBO393226 ILK393226 IVG393226 JFC393226 JOY393226 JYU393226 KIQ393226 KSM393226 LCI393226 LME393226 LWA393226 MFW393226 MPS393226 MZO393226 NJK393226 NTG393226 ODC393226 OMY393226 OWU393226 PGQ393226 PQM393226 QAI393226 QKE393226 QUA393226 RDW393226 RNS393226 RXO393226 SHK393226 SRG393226 TBC393226 TKY393226 TUU393226 UEQ393226 UOM393226 UYI393226 VIE393226 VSA393226 WBW393226 WLS393226 WVO393226 G458762 JC458762 SY458762 ACU458762 AMQ458762 AWM458762 BGI458762 BQE458762 CAA458762 CJW458762 CTS458762 DDO458762 DNK458762 DXG458762 EHC458762 EQY458762 FAU458762 FKQ458762 FUM458762 GEI458762 GOE458762 GYA458762 HHW458762 HRS458762 IBO458762 ILK458762 IVG458762 JFC458762 JOY458762 JYU458762 KIQ458762 KSM458762 LCI458762 LME458762 LWA458762 MFW458762 MPS458762 MZO458762 NJK458762 NTG458762 ODC458762 OMY458762 OWU458762 PGQ458762 PQM458762 QAI458762 QKE458762 QUA458762 RDW458762 RNS458762 RXO458762 SHK458762 SRG458762 TBC458762 TKY458762 TUU458762 UEQ458762 UOM458762 UYI458762 VIE458762 VSA458762 WBW458762 WLS458762 WVO458762 G524298 JC524298 SY524298 ACU524298 AMQ524298 AWM524298 BGI524298 BQE524298 CAA524298 CJW524298 CTS524298 DDO524298 DNK524298 DXG524298 EHC524298 EQY524298 FAU524298 FKQ524298 FUM524298 GEI524298 GOE524298 GYA524298 HHW524298 HRS524298 IBO524298 ILK524298 IVG524298 JFC524298 JOY524298 JYU524298 KIQ524298 KSM524298 LCI524298 LME524298 LWA524298 MFW524298 MPS524298 MZO524298 NJK524298 NTG524298 ODC524298 OMY524298 OWU524298 PGQ524298 PQM524298 QAI524298 QKE524298 QUA524298 RDW524298 RNS524298 RXO524298 SHK524298 SRG524298 TBC524298 TKY524298 TUU524298 UEQ524298 UOM524298 UYI524298 VIE524298 VSA524298 WBW524298 WLS524298 WVO524298 G589834 JC589834 SY589834 ACU589834 AMQ589834 AWM589834 BGI589834 BQE589834 CAA589834 CJW589834 CTS589834 DDO589834 DNK589834 DXG589834 EHC589834 EQY589834 FAU589834 FKQ589834 FUM589834 GEI589834 GOE589834 GYA589834 HHW589834 HRS589834 IBO589834 ILK589834 IVG589834 JFC589834 JOY589834 JYU589834 KIQ589834 KSM589834 LCI589834 LME589834 LWA589834 MFW589834 MPS589834 MZO589834 NJK589834 NTG589834 ODC589834 OMY589834 OWU589834 PGQ589834 PQM589834 QAI589834 QKE589834 QUA589834 RDW589834 RNS589834 RXO589834 SHK589834 SRG589834 TBC589834 TKY589834 TUU589834 UEQ589834 UOM589834 UYI589834 VIE589834 VSA589834 WBW589834 WLS589834 WVO589834 G655370 JC655370 SY655370 ACU655370 AMQ655370 AWM655370 BGI655370 BQE655370 CAA655370 CJW655370 CTS655370 DDO655370 DNK655370 DXG655370 EHC655370 EQY655370 FAU655370 FKQ655370 FUM655370 GEI655370 GOE655370 GYA655370 HHW655370 HRS655370 IBO655370 ILK655370 IVG655370 JFC655370 JOY655370 JYU655370 KIQ655370 KSM655370 LCI655370 LME655370 LWA655370 MFW655370 MPS655370 MZO655370 NJK655370 NTG655370 ODC655370 OMY655370 OWU655370 PGQ655370 PQM655370 QAI655370 QKE655370 QUA655370 RDW655370 RNS655370 RXO655370 SHK655370 SRG655370 TBC655370 TKY655370 TUU655370 UEQ655370 UOM655370 UYI655370 VIE655370 VSA655370 WBW655370 WLS655370 WVO655370 G720906 JC720906 SY720906 ACU720906 AMQ720906 AWM720906 BGI720906 BQE720906 CAA720906 CJW720906 CTS720906 DDO720906 DNK720906 DXG720906 EHC720906 EQY720906 FAU720906 FKQ720906 FUM720906 GEI720906 GOE720906 GYA720906 HHW720906 HRS720906 IBO720906 ILK720906 IVG720906 JFC720906 JOY720906 JYU720906 KIQ720906 KSM720906 LCI720906 LME720906 LWA720906 MFW720906 MPS720906 MZO720906 NJK720906 NTG720906 ODC720906 OMY720906 OWU720906 PGQ720906 PQM720906 QAI720906 QKE720906 QUA720906 RDW720906 RNS720906 RXO720906 SHK720906 SRG720906 TBC720906 TKY720906 TUU720906 UEQ720906 UOM720906 UYI720906 VIE720906 VSA720906 WBW720906 WLS720906 WVO720906 G786442 JC786442 SY786442 ACU786442 AMQ786442 AWM786442 BGI786442 BQE786442 CAA786442 CJW786442 CTS786442 DDO786442 DNK786442 DXG786442 EHC786442 EQY786442 FAU786442 FKQ786442 FUM786442 GEI786442 GOE786442 GYA786442 HHW786442 HRS786442 IBO786442 ILK786442 IVG786442 JFC786442 JOY786442 JYU786442 KIQ786442 KSM786442 LCI786442 LME786442 LWA786442 MFW786442 MPS786442 MZO786442 NJK786442 NTG786442 ODC786442 OMY786442 OWU786442 PGQ786442 PQM786442 QAI786442 QKE786442 QUA786442 RDW786442 RNS786442 RXO786442 SHK786442 SRG786442 TBC786442 TKY786442 TUU786442 UEQ786442 UOM786442 UYI786442 VIE786442 VSA786442 WBW786442 WLS786442 WVO786442 G851978 JC851978 SY851978 ACU851978 AMQ851978 AWM851978 BGI851978 BQE851978 CAA851978 CJW851978 CTS851978 DDO851978 DNK851978 DXG851978 EHC851978 EQY851978 FAU851978 FKQ851978 FUM851978 GEI851978 GOE851978 GYA851978 HHW851978 HRS851978 IBO851978 ILK851978 IVG851978 JFC851978 JOY851978 JYU851978 KIQ851978 KSM851978 LCI851978 LME851978 LWA851978 MFW851978 MPS851978 MZO851978 NJK851978 NTG851978 ODC851978 OMY851978 OWU851978 PGQ851978 PQM851978 QAI851978 QKE851978 QUA851978 RDW851978 RNS851978 RXO851978 SHK851978 SRG851978 TBC851978 TKY851978 TUU851978 UEQ851978 UOM851978 UYI851978 VIE851978 VSA851978 WBW851978 WLS851978 WVO851978 G917514 JC917514 SY917514 ACU917514 AMQ917514 AWM917514 BGI917514 BQE917514 CAA917514 CJW917514 CTS917514 DDO917514 DNK917514 DXG917514 EHC917514 EQY917514 FAU917514 FKQ917514 FUM917514 GEI917514 GOE917514 GYA917514 HHW917514 HRS917514 IBO917514 ILK917514 IVG917514 JFC917514 JOY917514 JYU917514 KIQ917514 KSM917514 LCI917514 LME917514 LWA917514 MFW917514 MPS917514 MZO917514 NJK917514 NTG917514 ODC917514 OMY917514 OWU917514 PGQ917514 PQM917514 QAI917514 QKE917514 QUA917514 RDW917514 RNS917514 RXO917514 SHK917514 SRG917514 TBC917514 TKY917514 TUU917514 UEQ917514 UOM917514 UYI917514 VIE917514 VSA917514 WBW917514 WLS917514 WVO917514 G983050 JC983050 SY983050 ACU983050 AMQ983050 AWM983050 BGI983050 BQE983050 CAA983050 CJW983050 CTS983050 DDO983050 DNK983050 DXG983050 EHC983050 EQY983050 FAU983050 FKQ983050 FUM983050 GEI983050 GOE983050 GYA983050 HHW983050 HRS983050 IBO983050 ILK983050 IVG983050 JFC983050 JOY983050 JYU983050 KIQ983050 KSM983050 LCI983050 LME983050 LWA983050 MFW983050 MPS983050 MZO983050 NJK983050 NTG983050 ODC983050 OMY983050 OWU983050 PGQ983050 PQM983050 QAI983050 QKE983050 QUA983050 RDW983050 RNS983050 RXO983050 SHK983050 SRG983050 TBC983050 TKY983050 TUU983050 UEQ983050 UOM983050 UYI983050 VIE983050 VSA983050 WBW983050 WLS983050 WVO983050"/>
    <dataValidation allowBlank="1" showInputMessage="1" showErrorMessage="1" promptTitle="OHJE" prompt="Kirjaa tähän budjetoidut kustannukset kustannuslajitasolla." sqref="D12 IZ12 SV12 ACR12 AMN12 AWJ12 BGF12 BQB12 BZX12 CJT12 CTP12 DDL12 DNH12 DXD12 EGZ12 EQV12 FAR12 FKN12 FUJ12 GEF12 GOB12 GXX12 HHT12 HRP12 IBL12 ILH12 IVD12 JEZ12 JOV12 JYR12 KIN12 KSJ12 LCF12 LMB12 LVX12 MFT12 MPP12 MZL12 NJH12 NTD12 OCZ12 OMV12 OWR12 PGN12 PQJ12 QAF12 QKB12 QTX12 RDT12 RNP12 RXL12 SHH12 SRD12 TAZ12 TKV12 TUR12 UEN12 UOJ12 UYF12 VIB12 VRX12 WBT12 WLP12 WVL12 D65548 IZ65548 SV65548 ACR65548 AMN65548 AWJ65548 BGF65548 BQB65548 BZX65548 CJT65548 CTP65548 DDL65548 DNH65548 DXD65548 EGZ65548 EQV65548 FAR65548 FKN65548 FUJ65548 GEF65548 GOB65548 GXX65548 HHT65548 HRP65548 IBL65548 ILH65548 IVD65548 JEZ65548 JOV65548 JYR65548 KIN65548 KSJ65548 LCF65548 LMB65548 LVX65548 MFT65548 MPP65548 MZL65548 NJH65548 NTD65548 OCZ65548 OMV65548 OWR65548 PGN65548 PQJ65548 QAF65548 QKB65548 QTX65548 RDT65548 RNP65548 RXL65548 SHH65548 SRD65548 TAZ65548 TKV65548 TUR65548 UEN65548 UOJ65548 UYF65548 VIB65548 VRX65548 WBT65548 WLP65548 WVL65548 D131084 IZ131084 SV131084 ACR131084 AMN131084 AWJ131084 BGF131084 BQB131084 BZX131084 CJT131084 CTP131084 DDL131084 DNH131084 DXD131084 EGZ131084 EQV131084 FAR131084 FKN131084 FUJ131084 GEF131084 GOB131084 GXX131084 HHT131084 HRP131084 IBL131084 ILH131084 IVD131084 JEZ131084 JOV131084 JYR131084 KIN131084 KSJ131084 LCF131084 LMB131084 LVX131084 MFT131084 MPP131084 MZL131084 NJH131084 NTD131084 OCZ131084 OMV131084 OWR131084 PGN131084 PQJ131084 QAF131084 QKB131084 QTX131084 RDT131084 RNP131084 RXL131084 SHH131084 SRD131084 TAZ131084 TKV131084 TUR131084 UEN131084 UOJ131084 UYF131084 VIB131084 VRX131084 WBT131084 WLP131084 WVL131084 D196620 IZ196620 SV196620 ACR196620 AMN196620 AWJ196620 BGF196620 BQB196620 BZX196620 CJT196620 CTP196620 DDL196620 DNH196620 DXD196620 EGZ196620 EQV196620 FAR196620 FKN196620 FUJ196620 GEF196620 GOB196620 GXX196620 HHT196620 HRP196620 IBL196620 ILH196620 IVD196620 JEZ196620 JOV196620 JYR196620 KIN196620 KSJ196620 LCF196620 LMB196620 LVX196620 MFT196620 MPP196620 MZL196620 NJH196620 NTD196620 OCZ196620 OMV196620 OWR196620 PGN196620 PQJ196620 QAF196620 QKB196620 QTX196620 RDT196620 RNP196620 RXL196620 SHH196620 SRD196620 TAZ196620 TKV196620 TUR196620 UEN196620 UOJ196620 UYF196620 VIB196620 VRX196620 WBT196620 WLP196620 WVL196620 D262156 IZ262156 SV262156 ACR262156 AMN262156 AWJ262156 BGF262156 BQB262156 BZX262156 CJT262156 CTP262156 DDL262156 DNH262156 DXD262156 EGZ262156 EQV262156 FAR262156 FKN262156 FUJ262156 GEF262156 GOB262156 GXX262156 HHT262156 HRP262156 IBL262156 ILH262156 IVD262156 JEZ262156 JOV262156 JYR262156 KIN262156 KSJ262156 LCF262156 LMB262156 LVX262156 MFT262156 MPP262156 MZL262156 NJH262156 NTD262156 OCZ262156 OMV262156 OWR262156 PGN262156 PQJ262156 QAF262156 QKB262156 QTX262156 RDT262156 RNP262156 RXL262156 SHH262156 SRD262156 TAZ262156 TKV262156 TUR262156 UEN262156 UOJ262156 UYF262156 VIB262156 VRX262156 WBT262156 WLP262156 WVL262156 D327692 IZ327692 SV327692 ACR327692 AMN327692 AWJ327692 BGF327692 BQB327692 BZX327692 CJT327692 CTP327692 DDL327692 DNH327692 DXD327692 EGZ327692 EQV327692 FAR327692 FKN327692 FUJ327692 GEF327692 GOB327692 GXX327692 HHT327692 HRP327692 IBL327692 ILH327692 IVD327692 JEZ327692 JOV327692 JYR327692 KIN327692 KSJ327692 LCF327692 LMB327692 LVX327692 MFT327692 MPP327692 MZL327692 NJH327692 NTD327692 OCZ327692 OMV327692 OWR327692 PGN327692 PQJ327692 QAF327692 QKB327692 QTX327692 RDT327692 RNP327692 RXL327692 SHH327692 SRD327692 TAZ327692 TKV327692 TUR327692 UEN327692 UOJ327692 UYF327692 VIB327692 VRX327692 WBT327692 WLP327692 WVL327692 D393228 IZ393228 SV393228 ACR393228 AMN393228 AWJ393228 BGF393228 BQB393228 BZX393228 CJT393228 CTP393228 DDL393228 DNH393228 DXD393228 EGZ393228 EQV393228 FAR393228 FKN393228 FUJ393228 GEF393228 GOB393228 GXX393228 HHT393228 HRP393228 IBL393228 ILH393228 IVD393228 JEZ393228 JOV393228 JYR393228 KIN393228 KSJ393228 LCF393228 LMB393228 LVX393228 MFT393228 MPP393228 MZL393228 NJH393228 NTD393228 OCZ393228 OMV393228 OWR393228 PGN393228 PQJ393228 QAF393228 QKB393228 QTX393228 RDT393228 RNP393228 RXL393228 SHH393228 SRD393228 TAZ393228 TKV393228 TUR393228 UEN393228 UOJ393228 UYF393228 VIB393228 VRX393228 WBT393228 WLP393228 WVL393228 D458764 IZ458764 SV458764 ACR458764 AMN458764 AWJ458764 BGF458764 BQB458764 BZX458764 CJT458764 CTP458764 DDL458764 DNH458764 DXD458764 EGZ458764 EQV458764 FAR458764 FKN458764 FUJ458764 GEF458764 GOB458764 GXX458764 HHT458764 HRP458764 IBL458764 ILH458764 IVD458764 JEZ458764 JOV458764 JYR458764 KIN458764 KSJ458764 LCF458764 LMB458764 LVX458764 MFT458764 MPP458764 MZL458764 NJH458764 NTD458764 OCZ458764 OMV458764 OWR458764 PGN458764 PQJ458764 QAF458764 QKB458764 QTX458764 RDT458764 RNP458764 RXL458764 SHH458764 SRD458764 TAZ458764 TKV458764 TUR458764 UEN458764 UOJ458764 UYF458764 VIB458764 VRX458764 WBT458764 WLP458764 WVL458764 D524300 IZ524300 SV524300 ACR524300 AMN524300 AWJ524300 BGF524300 BQB524300 BZX524300 CJT524300 CTP524300 DDL524300 DNH524300 DXD524300 EGZ524300 EQV524300 FAR524300 FKN524300 FUJ524300 GEF524300 GOB524300 GXX524300 HHT524300 HRP524300 IBL524300 ILH524300 IVD524300 JEZ524300 JOV524300 JYR524300 KIN524300 KSJ524300 LCF524300 LMB524300 LVX524300 MFT524300 MPP524300 MZL524300 NJH524300 NTD524300 OCZ524300 OMV524300 OWR524300 PGN524300 PQJ524300 QAF524300 QKB524300 QTX524300 RDT524300 RNP524300 RXL524300 SHH524300 SRD524300 TAZ524300 TKV524300 TUR524300 UEN524300 UOJ524300 UYF524300 VIB524300 VRX524300 WBT524300 WLP524300 WVL524300 D589836 IZ589836 SV589836 ACR589836 AMN589836 AWJ589836 BGF589836 BQB589836 BZX589836 CJT589836 CTP589836 DDL589836 DNH589836 DXD589836 EGZ589836 EQV589836 FAR589836 FKN589836 FUJ589836 GEF589836 GOB589836 GXX589836 HHT589836 HRP589836 IBL589836 ILH589836 IVD589836 JEZ589836 JOV589836 JYR589836 KIN589836 KSJ589836 LCF589836 LMB589836 LVX589836 MFT589836 MPP589836 MZL589836 NJH589836 NTD589836 OCZ589836 OMV589836 OWR589836 PGN589836 PQJ589836 QAF589836 QKB589836 QTX589836 RDT589836 RNP589836 RXL589836 SHH589836 SRD589836 TAZ589836 TKV589836 TUR589836 UEN589836 UOJ589836 UYF589836 VIB589836 VRX589836 WBT589836 WLP589836 WVL589836 D655372 IZ655372 SV655372 ACR655372 AMN655372 AWJ655372 BGF655372 BQB655372 BZX655372 CJT655372 CTP655372 DDL655372 DNH655372 DXD655372 EGZ655372 EQV655372 FAR655372 FKN655372 FUJ655372 GEF655372 GOB655372 GXX655372 HHT655372 HRP655372 IBL655372 ILH655372 IVD655372 JEZ655372 JOV655372 JYR655372 KIN655372 KSJ655372 LCF655372 LMB655372 LVX655372 MFT655372 MPP655372 MZL655372 NJH655372 NTD655372 OCZ655372 OMV655372 OWR655372 PGN655372 PQJ655372 QAF655372 QKB655372 QTX655372 RDT655372 RNP655372 RXL655372 SHH655372 SRD655372 TAZ655372 TKV655372 TUR655372 UEN655372 UOJ655372 UYF655372 VIB655372 VRX655372 WBT655372 WLP655372 WVL655372 D720908 IZ720908 SV720908 ACR720908 AMN720908 AWJ720908 BGF720908 BQB720908 BZX720908 CJT720908 CTP720908 DDL720908 DNH720908 DXD720908 EGZ720908 EQV720908 FAR720908 FKN720908 FUJ720908 GEF720908 GOB720908 GXX720908 HHT720908 HRP720908 IBL720908 ILH720908 IVD720908 JEZ720908 JOV720908 JYR720908 KIN720908 KSJ720908 LCF720908 LMB720908 LVX720908 MFT720908 MPP720908 MZL720908 NJH720908 NTD720908 OCZ720908 OMV720908 OWR720908 PGN720908 PQJ720908 QAF720908 QKB720908 QTX720908 RDT720908 RNP720908 RXL720908 SHH720908 SRD720908 TAZ720908 TKV720908 TUR720908 UEN720908 UOJ720908 UYF720908 VIB720908 VRX720908 WBT720908 WLP720908 WVL720908 D786444 IZ786444 SV786444 ACR786444 AMN786444 AWJ786444 BGF786444 BQB786444 BZX786444 CJT786444 CTP786444 DDL786444 DNH786444 DXD786444 EGZ786444 EQV786444 FAR786444 FKN786444 FUJ786444 GEF786444 GOB786444 GXX786444 HHT786444 HRP786444 IBL786444 ILH786444 IVD786444 JEZ786444 JOV786444 JYR786444 KIN786444 KSJ786444 LCF786444 LMB786444 LVX786444 MFT786444 MPP786444 MZL786444 NJH786444 NTD786444 OCZ786444 OMV786444 OWR786444 PGN786444 PQJ786444 QAF786444 QKB786444 QTX786444 RDT786444 RNP786444 RXL786444 SHH786444 SRD786444 TAZ786444 TKV786444 TUR786444 UEN786444 UOJ786444 UYF786444 VIB786444 VRX786444 WBT786444 WLP786444 WVL786444 D851980 IZ851980 SV851980 ACR851980 AMN851980 AWJ851980 BGF851980 BQB851980 BZX851980 CJT851980 CTP851980 DDL851980 DNH851980 DXD851980 EGZ851980 EQV851980 FAR851980 FKN851980 FUJ851980 GEF851980 GOB851980 GXX851980 HHT851980 HRP851980 IBL851980 ILH851980 IVD851980 JEZ851980 JOV851980 JYR851980 KIN851980 KSJ851980 LCF851980 LMB851980 LVX851980 MFT851980 MPP851980 MZL851980 NJH851980 NTD851980 OCZ851980 OMV851980 OWR851980 PGN851980 PQJ851980 QAF851980 QKB851980 QTX851980 RDT851980 RNP851980 RXL851980 SHH851980 SRD851980 TAZ851980 TKV851980 TUR851980 UEN851980 UOJ851980 UYF851980 VIB851980 VRX851980 WBT851980 WLP851980 WVL851980 D917516 IZ917516 SV917516 ACR917516 AMN917516 AWJ917516 BGF917516 BQB917516 BZX917516 CJT917516 CTP917516 DDL917516 DNH917516 DXD917516 EGZ917516 EQV917516 FAR917516 FKN917516 FUJ917516 GEF917516 GOB917516 GXX917516 HHT917516 HRP917516 IBL917516 ILH917516 IVD917516 JEZ917516 JOV917516 JYR917516 KIN917516 KSJ917516 LCF917516 LMB917516 LVX917516 MFT917516 MPP917516 MZL917516 NJH917516 NTD917516 OCZ917516 OMV917516 OWR917516 PGN917516 PQJ917516 QAF917516 QKB917516 QTX917516 RDT917516 RNP917516 RXL917516 SHH917516 SRD917516 TAZ917516 TKV917516 TUR917516 UEN917516 UOJ917516 UYF917516 VIB917516 VRX917516 WBT917516 WLP917516 WVL917516 D983052 IZ983052 SV983052 ACR983052 AMN983052 AWJ983052 BGF983052 BQB983052 BZX983052 CJT983052 CTP983052 DDL983052 DNH983052 DXD983052 EGZ983052 EQV983052 FAR983052 FKN983052 FUJ983052 GEF983052 GOB983052 GXX983052 HHT983052 HRP983052 IBL983052 ILH983052 IVD983052 JEZ983052 JOV983052 JYR983052 KIN983052 KSJ983052 LCF983052 LMB983052 LVX983052 MFT983052 MPP983052 MZL983052 NJH983052 NTD983052 OCZ983052 OMV983052 OWR983052 PGN983052 PQJ983052 QAF983052 QKB983052 QTX983052 RDT983052 RNP983052 RXL983052 SHH983052 SRD983052 TAZ983052 TKV983052 TUR983052 UEN983052 UOJ983052 UYF983052 VIB983052 VRX983052 WBT983052 WLP983052 WVL983052"/>
    <dataValidation allowBlank="1" showInputMessage="1" showErrorMessage="1" promptTitle="OHJE" prompt="Voit halutessasi antaa lisätietoja hanketoimintojen kustannuksiin liittyen." sqref="A57:F60 IW57:JB60 SS57:SX60 ACO57:ACT60 AMK57:AMP60 AWG57:AWL60 BGC57:BGH60 BPY57:BQD60 BZU57:BZZ60 CJQ57:CJV60 CTM57:CTR60 DDI57:DDN60 DNE57:DNJ60 DXA57:DXF60 EGW57:EHB60 EQS57:EQX60 FAO57:FAT60 FKK57:FKP60 FUG57:FUL60 GEC57:GEH60 GNY57:GOD60 GXU57:GXZ60 HHQ57:HHV60 HRM57:HRR60 IBI57:IBN60 ILE57:ILJ60 IVA57:IVF60 JEW57:JFB60 JOS57:JOX60 JYO57:JYT60 KIK57:KIP60 KSG57:KSL60 LCC57:LCH60 LLY57:LMD60 LVU57:LVZ60 MFQ57:MFV60 MPM57:MPR60 MZI57:MZN60 NJE57:NJJ60 NTA57:NTF60 OCW57:ODB60 OMS57:OMX60 OWO57:OWT60 PGK57:PGP60 PQG57:PQL60 QAC57:QAH60 QJY57:QKD60 QTU57:QTZ60 RDQ57:RDV60 RNM57:RNR60 RXI57:RXN60 SHE57:SHJ60 SRA57:SRF60 TAW57:TBB60 TKS57:TKX60 TUO57:TUT60 UEK57:UEP60 UOG57:UOL60 UYC57:UYH60 VHY57:VID60 VRU57:VRZ60 WBQ57:WBV60 WLM57:WLR60 WVI57:WVN60 A65593:F65596 IW65593:JB65596 SS65593:SX65596 ACO65593:ACT65596 AMK65593:AMP65596 AWG65593:AWL65596 BGC65593:BGH65596 BPY65593:BQD65596 BZU65593:BZZ65596 CJQ65593:CJV65596 CTM65593:CTR65596 DDI65593:DDN65596 DNE65593:DNJ65596 DXA65593:DXF65596 EGW65593:EHB65596 EQS65593:EQX65596 FAO65593:FAT65596 FKK65593:FKP65596 FUG65593:FUL65596 GEC65593:GEH65596 GNY65593:GOD65596 GXU65593:GXZ65596 HHQ65593:HHV65596 HRM65593:HRR65596 IBI65593:IBN65596 ILE65593:ILJ65596 IVA65593:IVF65596 JEW65593:JFB65596 JOS65593:JOX65596 JYO65593:JYT65596 KIK65593:KIP65596 KSG65593:KSL65596 LCC65593:LCH65596 LLY65593:LMD65596 LVU65593:LVZ65596 MFQ65593:MFV65596 MPM65593:MPR65596 MZI65593:MZN65596 NJE65593:NJJ65596 NTA65593:NTF65596 OCW65593:ODB65596 OMS65593:OMX65596 OWO65593:OWT65596 PGK65593:PGP65596 PQG65593:PQL65596 QAC65593:QAH65596 QJY65593:QKD65596 QTU65593:QTZ65596 RDQ65593:RDV65596 RNM65593:RNR65596 RXI65593:RXN65596 SHE65593:SHJ65596 SRA65593:SRF65596 TAW65593:TBB65596 TKS65593:TKX65596 TUO65593:TUT65596 UEK65593:UEP65596 UOG65593:UOL65596 UYC65593:UYH65596 VHY65593:VID65596 VRU65593:VRZ65596 WBQ65593:WBV65596 WLM65593:WLR65596 WVI65593:WVN65596 A131129:F131132 IW131129:JB131132 SS131129:SX131132 ACO131129:ACT131132 AMK131129:AMP131132 AWG131129:AWL131132 BGC131129:BGH131132 BPY131129:BQD131132 BZU131129:BZZ131132 CJQ131129:CJV131132 CTM131129:CTR131132 DDI131129:DDN131132 DNE131129:DNJ131132 DXA131129:DXF131132 EGW131129:EHB131132 EQS131129:EQX131132 FAO131129:FAT131132 FKK131129:FKP131132 FUG131129:FUL131132 GEC131129:GEH131132 GNY131129:GOD131132 GXU131129:GXZ131132 HHQ131129:HHV131132 HRM131129:HRR131132 IBI131129:IBN131132 ILE131129:ILJ131132 IVA131129:IVF131132 JEW131129:JFB131132 JOS131129:JOX131132 JYO131129:JYT131132 KIK131129:KIP131132 KSG131129:KSL131132 LCC131129:LCH131132 LLY131129:LMD131132 LVU131129:LVZ131132 MFQ131129:MFV131132 MPM131129:MPR131132 MZI131129:MZN131132 NJE131129:NJJ131132 NTA131129:NTF131132 OCW131129:ODB131132 OMS131129:OMX131132 OWO131129:OWT131132 PGK131129:PGP131132 PQG131129:PQL131132 QAC131129:QAH131132 QJY131129:QKD131132 QTU131129:QTZ131132 RDQ131129:RDV131132 RNM131129:RNR131132 RXI131129:RXN131132 SHE131129:SHJ131132 SRA131129:SRF131132 TAW131129:TBB131132 TKS131129:TKX131132 TUO131129:TUT131132 UEK131129:UEP131132 UOG131129:UOL131132 UYC131129:UYH131132 VHY131129:VID131132 VRU131129:VRZ131132 WBQ131129:WBV131132 WLM131129:WLR131132 WVI131129:WVN131132 A196665:F196668 IW196665:JB196668 SS196665:SX196668 ACO196665:ACT196668 AMK196665:AMP196668 AWG196665:AWL196668 BGC196665:BGH196668 BPY196665:BQD196668 BZU196665:BZZ196668 CJQ196665:CJV196668 CTM196665:CTR196668 DDI196665:DDN196668 DNE196665:DNJ196668 DXA196665:DXF196668 EGW196665:EHB196668 EQS196665:EQX196668 FAO196665:FAT196668 FKK196665:FKP196668 FUG196665:FUL196668 GEC196665:GEH196668 GNY196665:GOD196668 GXU196665:GXZ196668 HHQ196665:HHV196668 HRM196665:HRR196668 IBI196665:IBN196668 ILE196665:ILJ196668 IVA196665:IVF196668 JEW196665:JFB196668 JOS196665:JOX196668 JYO196665:JYT196668 KIK196665:KIP196668 KSG196665:KSL196668 LCC196665:LCH196668 LLY196665:LMD196668 LVU196665:LVZ196668 MFQ196665:MFV196668 MPM196665:MPR196668 MZI196665:MZN196668 NJE196665:NJJ196668 NTA196665:NTF196668 OCW196665:ODB196668 OMS196665:OMX196668 OWO196665:OWT196668 PGK196665:PGP196668 PQG196665:PQL196668 QAC196665:QAH196668 QJY196665:QKD196668 QTU196665:QTZ196668 RDQ196665:RDV196668 RNM196665:RNR196668 RXI196665:RXN196668 SHE196665:SHJ196668 SRA196665:SRF196668 TAW196665:TBB196668 TKS196665:TKX196668 TUO196665:TUT196668 UEK196665:UEP196668 UOG196665:UOL196668 UYC196665:UYH196668 VHY196665:VID196668 VRU196665:VRZ196668 WBQ196665:WBV196668 WLM196665:WLR196668 WVI196665:WVN196668 A262201:F262204 IW262201:JB262204 SS262201:SX262204 ACO262201:ACT262204 AMK262201:AMP262204 AWG262201:AWL262204 BGC262201:BGH262204 BPY262201:BQD262204 BZU262201:BZZ262204 CJQ262201:CJV262204 CTM262201:CTR262204 DDI262201:DDN262204 DNE262201:DNJ262204 DXA262201:DXF262204 EGW262201:EHB262204 EQS262201:EQX262204 FAO262201:FAT262204 FKK262201:FKP262204 FUG262201:FUL262204 GEC262201:GEH262204 GNY262201:GOD262204 GXU262201:GXZ262204 HHQ262201:HHV262204 HRM262201:HRR262204 IBI262201:IBN262204 ILE262201:ILJ262204 IVA262201:IVF262204 JEW262201:JFB262204 JOS262201:JOX262204 JYO262201:JYT262204 KIK262201:KIP262204 KSG262201:KSL262204 LCC262201:LCH262204 LLY262201:LMD262204 LVU262201:LVZ262204 MFQ262201:MFV262204 MPM262201:MPR262204 MZI262201:MZN262204 NJE262201:NJJ262204 NTA262201:NTF262204 OCW262201:ODB262204 OMS262201:OMX262204 OWO262201:OWT262204 PGK262201:PGP262204 PQG262201:PQL262204 QAC262201:QAH262204 QJY262201:QKD262204 QTU262201:QTZ262204 RDQ262201:RDV262204 RNM262201:RNR262204 RXI262201:RXN262204 SHE262201:SHJ262204 SRA262201:SRF262204 TAW262201:TBB262204 TKS262201:TKX262204 TUO262201:TUT262204 UEK262201:UEP262204 UOG262201:UOL262204 UYC262201:UYH262204 VHY262201:VID262204 VRU262201:VRZ262204 WBQ262201:WBV262204 WLM262201:WLR262204 WVI262201:WVN262204 A327737:F327740 IW327737:JB327740 SS327737:SX327740 ACO327737:ACT327740 AMK327737:AMP327740 AWG327737:AWL327740 BGC327737:BGH327740 BPY327737:BQD327740 BZU327737:BZZ327740 CJQ327737:CJV327740 CTM327737:CTR327740 DDI327737:DDN327740 DNE327737:DNJ327740 DXA327737:DXF327740 EGW327737:EHB327740 EQS327737:EQX327740 FAO327737:FAT327740 FKK327737:FKP327740 FUG327737:FUL327740 GEC327737:GEH327740 GNY327737:GOD327740 GXU327737:GXZ327740 HHQ327737:HHV327740 HRM327737:HRR327740 IBI327737:IBN327740 ILE327737:ILJ327740 IVA327737:IVF327740 JEW327737:JFB327740 JOS327737:JOX327740 JYO327737:JYT327740 KIK327737:KIP327740 KSG327737:KSL327740 LCC327737:LCH327740 LLY327737:LMD327740 LVU327737:LVZ327740 MFQ327737:MFV327740 MPM327737:MPR327740 MZI327737:MZN327740 NJE327737:NJJ327740 NTA327737:NTF327740 OCW327737:ODB327740 OMS327737:OMX327740 OWO327737:OWT327740 PGK327737:PGP327740 PQG327737:PQL327740 QAC327737:QAH327740 QJY327737:QKD327740 QTU327737:QTZ327740 RDQ327737:RDV327740 RNM327737:RNR327740 RXI327737:RXN327740 SHE327737:SHJ327740 SRA327737:SRF327740 TAW327737:TBB327740 TKS327737:TKX327740 TUO327737:TUT327740 UEK327737:UEP327740 UOG327737:UOL327740 UYC327737:UYH327740 VHY327737:VID327740 VRU327737:VRZ327740 WBQ327737:WBV327740 WLM327737:WLR327740 WVI327737:WVN327740 A393273:F393276 IW393273:JB393276 SS393273:SX393276 ACO393273:ACT393276 AMK393273:AMP393276 AWG393273:AWL393276 BGC393273:BGH393276 BPY393273:BQD393276 BZU393273:BZZ393276 CJQ393273:CJV393276 CTM393273:CTR393276 DDI393273:DDN393276 DNE393273:DNJ393276 DXA393273:DXF393276 EGW393273:EHB393276 EQS393273:EQX393276 FAO393273:FAT393276 FKK393273:FKP393276 FUG393273:FUL393276 GEC393273:GEH393276 GNY393273:GOD393276 GXU393273:GXZ393276 HHQ393273:HHV393276 HRM393273:HRR393276 IBI393273:IBN393276 ILE393273:ILJ393276 IVA393273:IVF393276 JEW393273:JFB393276 JOS393273:JOX393276 JYO393273:JYT393276 KIK393273:KIP393276 KSG393273:KSL393276 LCC393273:LCH393276 LLY393273:LMD393276 LVU393273:LVZ393276 MFQ393273:MFV393276 MPM393273:MPR393276 MZI393273:MZN393276 NJE393273:NJJ393276 NTA393273:NTF393276 OCW393273:ODB393276 OMS393273:OMX393276 OWO393273:OWT393276 PGK393273:PGP393276 PQG393273:PQL393276 QAC393273:QAH393276 QJY393273:QKD393276 QTU393273:QTZ393276 RDQ393273:RDV393276 RNM393273:RNR393276 RXI393273:RXN393276 SHE393273:SHJ393276 SRA393273:SRF393276 TAW393273:TBB393276 TKS393273:TKX393276 TUO393273:TUT393276 UEK393273:UEP393276 UOG393273:UOL393276 UYC393273:UYH393276 VHY393273:VID393276 VRU393273:VRZ393276 WBQ393273:WBV393276 WLM393273:WLR393276 WVI393273:WVN393276 A458809:F458812 IW458809:JB458812 SS458809:SX458812 ACO458809:ACT458812 AMK458809:AMP458812 AWG458809:AWL458812 BGC458809:BGH458812 BPY458809:BQD458812 BZU458809:BZZ458812 CJQ458809:CJV458812 CTM458809:CTR458812 DDI458809:DDN458812 DNE458809:DNJ458812 DXA458809:DXF458812 EGW458809:EHB458812 EQS458809:EQX458812 FAO458809:FAT458812 FKK458809:FKP458812 FUG458809:FUL458812 GEC458809:GEH458812 GNY458809:GOD458812 GXU458809:GXZ458812 HHQ458809:HHV458812 HRM458809:HRR458812 IBI458809:IBN458812 ILE458809:ILJ458812 IVA458809:IVF458812 JEW458809:JFB458812 JOS458809:JOX458812 JYO458809:JYT458812 KIK458809:KIP458812 KSG458809:KSL458812 LCC458809:LCH458812 LLY458809:LMD458812 LVU458809:LVZ458812 MFQ458809:MFV458812 MPM458809:MPR458812 MZI458809:MZN458812 NJE458809:NJJ458812 NTA458809:NTF458812 OCW458809:ODB458812 OMS458809:OMX458812 OWO458809:OWT458812 PGK458809:PGP458812 PQG458809:PQL458812 QAC458809:QAH458812 QJY458809:QKD458812 QTU458809:QTZ458812 RDQ458809:RDV458812 RNM458809:RNR458812 RXI458809:RXN458812 SHE458809:SHJ458812 SRA458809:SRF458812 TAW458809:TBB458812 TKS458809:TKX458812 TUO458809:TUT458812 UEK458809:UEP458812 UOG458809:UOL458812 UYC458809:UYH458812 VHY458809:VID458812 VRU458809:VRZ458812 WBQ458809:WBV458812 WLM458809:WLR458812 WVI458809:WVN458812 A524345:F524348 IW524345:JB524348 SS524345:SX524348 ACO524345:ACT524348 AMK524345:AMP524348 AWG524345:AWL524348 BGC524345:BGH524348 BPY524345:BQD524348 BZU524345:BZZ524348 CJQ524345:CJV524348 CTM524345:CTR524348 DDI524345:DDN524348 DNE524345:DNJ524348 DXA524345:DXF524348 EGW524345:EHB524348 EQS524345:EQX524348 FAO524345:FAT524348 FKK524345:FKP524348 FUG524345:FUL524348 GEC524345:GEH524348 GNY524345:GOD524348 GXU524345:GXZ524348 HHQ524345:HHV524348 HRM524345:HRR524348 IBI524345:IBN524348 ILE524345:ILJ524348 IVA524345:IVF524348 JEW524345:JFB524348 JOS524345:JOX524348 JYO524345:JYT524348 KIK524345:KIP524348 KSG524345:KSL524348 LCC524345:LCH524348 LLY524345:LMD524348 LVU524345:LVZ524348 MFQ524345:MFV524348 MPM524345:MPR524348 MZI524345:MZN524348 NJE524345:NJJ524348 NTA524345:NTF524348 OCW524345:ODB524348 OMS524345:OMX524348 OWO524345:OWT524348 PGK524345:PGP524348 PQG524345:PQL524348 QAC524345:QAH524348 QJY524345:QKD524348 QTU524345:QTZ524348 RDQ524345:RDV524348 RNM524345:RNR524348 RXI524345:RXN524348 SHE524345:SHJ524348 SRA524345:SRF524348 TAW524345:TBB524348 TKS524345:TKX524348 TUO524345:TUT524348 UEK524345:UEP524348 UOG524345:UOL524348 UYC524345:UYH524348 VHY524345:VID524348 VRU524345:VRZ524348 WBQ524345:WBV524348 WLM524345:WLR524348 WVI524345:WVN524348 A589881:F589884 IW589881:JB589884 SS589881:SX589884 ACO589881:ACT589884 AMK589881:AMP589884 AWG589881:AWL589884 BGC589881:BGH589884 BPY589881:BQD589884 BZU589881:BZZ589884 CJQ589881:CJV589884 CTM589881:CTR589884 DDI589881:DDN589884 DNE589881:DNJ589884 DXA589881:DXF589884 EGW589881:EHB589884 EQS589881:EQX589884 FAO589881:FAT589884 FKK589881:FKP589884 FUG589881:FUL589884 GEC589881:GEH589884 GNY589881:GOD589884 GXU589881:GXZ589884 HHQ589881:HHV589884 HRM589881:HRR589884 IBI589881:IBN589884 ILE589881:ILJ589884 IVA589881:IVF589884 JEW589881:JFB589884 JOS589881:JOX589884 JYO589881:JYT589884 KIK589881:KIP589884 KSG589881:KSL589884 LCC589881:LCH589884 LLY589881:LMD589884 LVU589881:LVZ589884 MFQ589881:MFV589884 MPM589881:MPR589884 MZI589881:MZN589884 NJE589881:NJJ589884 NTA589881:NTF589884 OCW589881:ODB589884 OMS589881:OMX589884 OWO589881:OWT589884 PGK589881:PGP589884 PQG589881:PQL589884 QAC589881:QAH589884 QJY589881:QKD589884 QTU589881:QTZ589884 RDQ589881:RDV589884 RNM589881:RNR589884 RXI589881:RXN589884 SHE589881:SHJ589884 SRA589881:SRF589884 TAW589881:TBB589884 TKS589881:TKX589884 TUO589881:TUT589884 UEK589881:UEP589884 UOG589881:UOL589884 UYC589881:UYH589884 VHY589881:VID589884 VRU589881:VRZ589884 WBQ589881:WBV589884 WLM589881:WLR589884 WVI589881:WVN589884 A655417:F655420 IW655417:JB655420 SS655417:SX655420 ACO655417:ACT655420 AMK655417:AMP655420 AWG655417:AWL655420 BGC655417:BGH655420 BPY655417:BQD655420 BZU655417:BZZ655420 CJQ655417:CJV655420 CTM655417:CTR655420 DDI655417:DDN655420 DNE655417:DNJ655420 DXA655417:DXF655420 EGW655417:EHB655420 EQS655417:EQX655420 FAO655417:FAT655420 FKK655417:FKP655420 FUG655417:FUL655420 GEC655417:GEH655420 GNY655417:GOD655420 GXU655417:GXZ655420 HHQ655417:HHV655420 HRM655417:HRR655420 IBI655417:IBN655420 ILE655417:ILJ655420 IVA655417:IVF655420 JEW655417:JFB655420 JOS655417:JOX655420 JYO655417:JYT655420 KIK655417:KIP655420 KSG655417:KSL655420 LCC655417:LCH655420 LLY655417:LMD655420 LVU655417:LVZ655420 MFQ655417:MFV655420 MPM655417:MPR655420 MZI655417:MZN655420 NJE655417:NJJ655420 NTA655417:NTF655420 OCW655417:ODB655420 OMS655417:OMX655420 OWO655417:OWT655420 PGK655417:PGP655420 PQG655417:PQL655420 QAC655417:QAH655420 QJY655417:QKD655420 QTU655417:QTZ655420 RDQ655417:RDV655420 RNM655417:RNR655420 RXI655417:RXN655420 SHE655417:SHJ655420 SRA655417:SRF655420 TAW655417:TBB655420 TKS655417:TKX655420 TUO655417:TUT655420 UEK655417:UEP655420 UOG655417:UOL655420 UYC655417:UYH655420 VHY655417:VID655420 VRU655417:VRZ655420 WBQ655417:WBV655420 WLM655417:WLR655420 WVI655417:WVN655420 A720953:F720956 IW720953:JB720956 SS720953:SX720956 ACO720953:ACT720956 AMK720953:AMP720956 AWG720953:AWL720956 BGC720953:BGH720956 BPY720953:BQD720956 BZU720953:BZZ720956 CJQ720953:CJV720956 CTM720953:CTR720956 DDI720953:DDN720956 DNE720953:DNJ720956 DXA720953:DXF720956 EGW720953:EHB720956 EQS720953:EQX720956 FAO720953:FAT720956 FKK720953:FKP720956 FUG720953:FUL720956 GEC720953:GEH720956 GNY720953:GOD720956 GXU720953:GXZ720956 HHQ720953:HHV720956 HRM720953:HRR720956 IBI720953:IBN720956 ILE720953:ILJ720956 IVA720953:IVF720956 JEW720953:JFB720956 JOS720953:JOX720956 JYO720953:JYT720956 KIK720953:KIP720956 KSG720953:KSL720956 LCC720953:LCH720956 LLY720953:LMD720956 LVU720953:LVZ720956 MFQ720953:MFV720956 MPM720953:MPR720956 MZI720953:MZN720956 NJE720953:NJJ720956 NTA720953:NTF720956 OCW720953:ODB720956 OMS720953:OMX720956 OWO720953:OWT720956 PGK720953:PGP720956 PQG720953:PQL720956 QAC720953:QAH720956 QJY720953:QKD720956 QTU720953:QTZ720956 RDQ720953:RDV720956 RNM720953:RNR720956 RXI720953:RXN720956 SHE720953:SHJ720956 SRA720953:SRF720956 TAW720953:TBB720956 TKS720953:TKX720956 TUO720953:TUT720956 UEK720953:UEP720956 UOG720953:UOL720956 UYC720953:UYH720956 VHY720953:VID720956 VRU720953:VRZ720956 WBQ720953:WBV720956 WLM720953:WLR720956 WVI720953:WVN720956 A786489:F786492 IW786489:JB786492 SS786489:SX786492 ACO786489:ACT786492 AMK786489:AMP786492 AWG786489:AWL786492 BGC786489:BGH786492 BPY786489:BQD786492 BZU786489:BZZ786492 CJQ786489:CJV786492 CTM786489:CTR786492 DDI786489:DDN786492 DNE786489:DNJ786492 DXA786489:DXF786492 EGW786489:EHB786492 EQS786489:EQX786492 FAO786489:FAT786492 FKK786489:FKP786492 FUG786489:FUL786492 GEC786489:GEH786492 GNY786489:GOD786492 GXU786489:GXZ786492 HHQ786489:HHV786492 HRM786489:HRR786492 IBI786489:IBN786492 ILE786489:ILJ786492 IVA786489:IVF786492 JEW786489:JFB786492 JOS786489:JOX786492 JYO786489:JYT786492 KIK786489:KIP786492 KSG786489:KSL786492 LCC786489:LCH786492 LLY786489:LMD786492 LVU786489:LVZ786492 MFQ786489:MFV786492 MPM786489:MPR786492 MZI786489:MZN786492 NJE786489:NJJ786492 NTA786489:NTF786492 OCW786489:ODB786492 OMS786489:OMX786492 OWO786489:OWT786492 PGK786489:PGP786492 PQG786489:PQL786492 QAC786489:QAH786492 QJY786489:QKD786492 QTU786489:QTZ786492 RDQ786489:RDV786492 RNM786489:RNR786492 RXI786489:RXN786492 SHE786489:SHJ786492 SRA786489:SRF786492 TAW786489:TBB786492 TKS786489:TKX786492 TUO786489:TUT786492 UEK786489:UEP786492 UOG786489:UOL786492 UYC786489:UYH786492 VHY786489:VID786492 VRU786489:VRZ786492 WBQ786489:WBV786492 WLM786489:WLR786492 WVI786489:WVN786492 A852025:F852028 IW852025:JB852028 SS852025:SX852028 ACO852025:ACT852028 AMK852025:AMP852028 AWG852025:AWL852028 BGC852025:BGH852028 BPY852025:BQD852028 BZU852025:BZZ852028 CJQ852025:CJV852028 CTM852025:CTR852028 DDI852025:DDN852028 DNE852025:DNJ852028 DXA852025:DXF852028 EGW852025:EHB852028 EQS852025:EQX852028 FAO852025:FAT852028 FKK852025:FKP852028 FUG852025:FUL852028 GEC852025:GEH852028 GNY852025:GOD852028 GXU852025:GXZ852028 HHQ852025:HHV852028 HRM852025:HRR852028 IBI852025:IBN852028 ILE852025:ILJ852028 IVA852025:IVF852028 JEW852025:JFB852028 JOS852025:JOX852028 JYO852025:JYT852028 KIK852025:KIP852028 KSG852025:KSL852028 LCC852025:LCH852028 LLY852025:LMD852028 LVU852025:LVZ852028 MFQ852025:MFV852028 MPM852025:MPR852028 MZI852025:MZN852028 NJE852025:NJJ852028 NTA852025:NTF852028 OCW852025:ODB852028 OMS852025:OMX852028 OWO852025:OWT852028 PGK852025:PGP852028 PQG852025:PQL852028 QAC852025:QAH852028 QJY852025:QKD852028 QTU852025:QTZ852028 RDQ852025:RDV852028 RNM852025:RNR852028 RXI852025:RXN852028 SHE852025:SHJ852028 SRA852025:SRF852028 TAW852025:TBB852028 TKS852025:TKX852028 TUO852025:TUT852028 UEK852025:UEP852028 UOG852025:UOL852028 UYC852025:UYH852028 VHY852025:VID852028 VRU852025:VRZ852028 WBQ852025:WBV852028 WLM852025:WLR852028 WVI852025:WVN852028 A917561:F917564 IW917561:JB917564 SS917561:SX917564 ACO917561:ACT917564 AMK917561:AMP917564 AWG917561:AWL917564 BGC917561:BGH917564 BPY917561:BQD917564 BZU917561:BZZ917564 CJQ917561:CJV917564 CTM917561:CTR917564 DDI917561:DDN917564 DNE917561:DNJ917564 DXA917561:DXF917564 EGW917561:EHB917564 EQS917561:EQX917564 FAO917561:FAT917564 FKK917561:FKP917564 FUG917561:FUL917564 GEC917561:GEH917564 GNY917561:GOD917564 GXU917561:GXZ917564 HHQ917561:HHV917564 HRM917561:HRR917564 IBI917561:IBN917564 ILE917561:ILJ917564 IVA917561:IVF917564 JEW917561:JFB917564 JOS917561:JOX917564 JYO917561:JYT917564 KIK917561:KIP917564 KSG917561:KSL917564 LCC917561:LCH917564 LLY917561:LMD917564 LVU917561:LVZ917564 MFQ917561:MFV917564 MPM917561:MPR917564 MZI917561:MZN917564 NJE917561:NJJ917564 NTA917561:NTF917564 OCW917561:ODB917564 OMS917561:OMX917564 OWO917561:OWT917564 PGK917561:PGP917564 PQG917561:PQL917564 QAC917561:QAH917564 QJY917561:QKD917564 QTU917561:QTZ917564 RDQ917561:RDV917564 RNM917561:RNR917564 RXI917561:RXN917564 SHE917561:SHJ917564 SRA917561:SRF917564 TAW917561:TBB917564 TKS917561:TKX917564 TUO917561:TUT917564 UEK917561:UEP917564 UOG917561:UOL917564 UYC917561:UYH917564 VHY917561:VID917564 VRU917561:VRZ917564 WBQ917561:WBV917564 WLM917561:WLR917564 WVI917561:WVN917564 A983097:F983100 IW983097:JB983100 SS983097:SX983100 ACO983097:ACT983100 AMK983097:AMP983100 AWG983097:AWL983100 BGC983097:BGH983100 BPY983097:BQD983100 BZU983097:BZZ983100 CJQ983097:CJV983100 CTM983097:CTR983100 DDI983097:DDN983100 DNE983097:DNJ983100 DXA983097:DXF983100 EGW983097:EHB983100 EQS983097:EQX983100 FAO983097:FAT983100 FKK983097:FKP983100 FUG983097:FUL983100 GEC983097:GEH983100 GNY983097:GOD983100 GXU983097:GXZ983100 HHQ983097:HHV983100 HRM983097:HRR983100 IBI983097:IBN983100 ILE983097:ILJ983100 IVA983097:IVF983100 JEW983097:JFB983100 JOS983097:JOX983100 JYO983097:JYT983100 KIK983097:KIP983100 KSG983097:KSL983100 LCC983097:LCH983100 LLY983097:LMD983100 LVU983097:LVZ983100 MFQ983097:MFV983100 MPM983097:MPR983100 MZI983097:MZN983100 NJE983097:NJJ983100 NTA983097:NTF983100 OCW983097:ODB983100 OMS983097:OMX983100 OWO983097:OWT983100 PGK983097:PGP983100 PQG983097:PQL983100 QAC983097:QAH983100 QJY983097:QKD983100 QTU983097:QTZ983100 RDQ983097:RDV983100 RNM983097:RNR983100 RXI983097:RXN983100 SHE983097:SHJ983100 SRA983097:SRF983100 TAW983097:TBB983100 TKS983097:TKX983100 TUO983097:TUT983100 UEK983097:UEP983100 UOG983097:UOL983100 UYC983097:UYH983100 VHY983097:VID983100 VRU983097:VRZ983100 WBQ983097:WBV983100 WLM983097:WLR983100 WVI983097:WVN983100"/>
    <dataValidation type="list" allowBlank="1" showInputMessage="1" showErrorMessage="1" promptTitle="OHJE" prompt="Valitse alasvetovalikosta kustannusta määrittävä kustannuslaji. " sqref="A12 IW12 SS12 ACO12 AMK12 AWG12 BGC12 BPY12 BZU12 CJQ12 CTM12 DDI12 DNE12 DXA12 EGW12 EQS12 FAO12 FKK12 FUG12 GEC12 GNY12 GXU12 HHQ12 HRM12 IBI12 ILE12 IVA12 JEW12 JOS12 JYO12 KIK12 KSG12 LCC12 LLY12 LVU12 MFQ12 MPM12 MZI12 NJE12 NTA12 OCW12 OMS12 OWO12 PGK12 PQG12 QAC12 QJY12 QTU12 RDQ12 RNM12 RXI12 SHE12 SRA12 TAW12 TKS12 TUO12 UEK12 UOG12 UYC12 VHY12 VRU12 WBQ12 WLM12 WVI12 A65548 IW65548 SS65548 ACO65548 AMK65548 AWG65548 BGC65548 BPY65548 BZU65548 CJQ65548 CTM65548 DDI65548 DNE65548 DXA65548 EGW65548 EQS65548 FAO65548 FKK65548 FUG65548 GEC65548 GNY65548 GXU65548 HHQ65548 HRM65548 IBI65548 ILE65548 IVA65548 JEW65548 JOS65548 JYO65548 KIK65548 KSG65548 LCC65548 LLY65548 LVU65548 MFQ65548 MPM65548 MZI65548 NJE65548 NTA65548 OCW65548 OMS65548 OWO65548 PGK65548 PQG65548 QAC65548 QJY65548 QTU65548 RDQ65548 RNM65548 RXI65548 SHE65548 SRA65548 TAW65548 TKS65548 TUO65548 UEK65548 UOG65548 UYC65548 VHY65548 VRU65548 WBQ65548 WLM65548 WVI65548 A131084 IW131084 SS131084 ACO131084 AMK131084 AWG131084 BGC131084 BPY131084 BZU131084 CJQ131084 CTM131084 DDI131084 DNE131084 DXA131084 EGW131084 EQS131084 FAO131084 FKK131084 FUG131084 GEC131084 GNY131084 GXU131084 HHQ131084 HRM131084 IBI131084 ILE131084 IVA131084 JEW131084 JOS131084 JYO131084 KIK131084 KSG131084 LCC131084 LLY131084 LVU131084 MFQ131084 MPM131084 MZI131084 NJE131084 NTA131084 OCW131084 OMS131084 OWO131084 PGK131084 PQG131084 QAC131084 QJY131084 QTU131084 RDQ131084 RNM131084 RXI131084 SHE131084 SRA131084 TAW131084 TKS131084 TUO131084 UEK131084 UOG131084 UYC131084 VHY131084 VRU131084 WBQ131084 WLM131084 WVI131084 A196620 IW196620 SS196620 ACO196620 AMK196620 AWG196620 BGC196620 BPY196620 BZU196620 CJQ196620 CTM196620 DDI196620 DNE196620 DXA196620 EGW196620 EQS196620 FAO196620 FKK196620 FUG196620 GEC196620 GNY196620 GXU196620 HHQ196620 HRM196620 IBI196620 ILE196620 IVA196620 JEW196620 JOS196620 JYO196620 KIK196620 KSG196620 LCC196620 LLY196620 LVU196620 MFQ196620 MPM196620 MZI196620 NJE196620 NTA196620 OCW196620 OMS196620 OWO196620 PGK196620 PQG196620 QAC196620 QJY196620 QTU196620 RDQ196620 RNM196620 RXI196620 SHE196620 SRA196620 TAW196620 TKS196620 TUO196620 UEK196620 UOG196620 UYC196620 VHY196620 VRU196620 WBQ196620 WLM196620 WVI196620 A262156 IW262156 SS262156 ACO262156 AMK262156 AWG262156 BGC262156 BPY262156 BZU262156 CJQ262156 CTM262156 DDI262156 DNE262156 DXA262156 EGW262156 EQS262156 FAO262156 FKK262156 FUG262156 GEC262156 GNY262156 GXU262156 HHQ262156 HRM262156 IBI262156 ILE262156 IVA262156 JEW262156 JOS262156 JYO262156 KIK262156 KSG262156 LCC262156 LLY262156 LVU262156 MFQ262156 MPM262156 MZI262156 NJE262156 NTA262156 OCW262156 OMS262156 OWO262156 PGK262156 PQG262156 QAC262156 QJY262156 QTU262156 RDQ262156 RNM262156 RXI262156 SHE262156 SRA262156 TAW262156 TKS262156 TUO262156 UEK262156 UOG262156 UYC262156 VHY262156 VRU262156 WBQ262156 WLM262156 WVI262156 A327692 IW327692 SS327692 ACO327692 AMK327692 AWG327692 BGC327692 BPY327692 BZU327692 CJQ327692 CTM327692 DDI327692 DNE327692 DXA327692 EGW327692 EQS327692 FAO327692 FKK327692 FUG327692 GEC327692 GNY327692 GXU327692 HHQ327692 HRM327692 IBI327692 ILE327692 IVA327692 JEW327692 JOS327692 JYO327692 KIK327692 KSG327692 LCC327692 LLY327692 LVU327692 MFQ327692 MPM327692 MZI327692 NJE327692 NTA327692 OCW327692 OMS327692 OWO327692 PGK327692 PQG327692 QAC327692 QJY327692 QTU327692 RDQ327692 RNM327692 RXI327692 SHE327692 SRA327692 TAW327692 TKS327692 TUO327692 UEK327692 UOG327692 UYC327692 VHY327692 VRU327692 WBQ327692 WLM327692 WVI327692 A393228 IW393228 SS393228 ACO393228 AMK393228 AWG393228 BGC393228 BPY393228 BZU393228 CJQ393228 CTM393228 DDI393228 DNE393228 DXA393228 EGW393228 EQS393228 FAO393228 FKK393228 FUG393228 GEC393228 GNY393228 GXU393228 HHQ393228 HRM393228 IBI393228 ILE393228 IVA393228 JEW393228 JOS393228 JYO393228 KIK393228 KSG393228 LCC393228 LLY393228 LVU393228 MFQ393228 MPM393228 MZI393228 NJE393228 NTA393228 OCW393228 OMS393228 OWO393228 PGK393228 PQG393228 QAC393228 QJY393228 QTU393228 RDQ393228 RNM393228 RXI393228 SHE393228 SRA393228 TAW393228 TKS393228 TUO393228 UEK393228 UOG393228 UYC393228 VHY393228 VRU393228 WBQ393228 WLM393228 WVI393228 A458764 IW458764 SS458764 ACO458764 AMK458764 AWG458764 BGC458764 BPY458764 BZU458764 CJQ458764 CTM458764 DDI458764 DNE458764 DXA458764 EGW458764 EQS458764 FAO458764 FKK458764 FUG458764 GEC458764 GNY458764 GXU458764 HHQ458764 HRM458764 IBI458764 ILE458764 IVA458764 JEW458764 JOS458764 JYO458764 KIK458764 KSG458764 LCC458764 LLY458764 LVU458764 MFQ458764 MPM458764 MZI458764 NJE458764 NTA458764 OCW458764 OMS458764 OWO458764 PGK458764 PQG458764 QAC458764 QJY458764 QTU458764 RDQ458764 RNM458764 RXI458764 SHE458764 SRA458764 TAW458764 TKS458764 TUO458764 UEK458764 UOG458764 UYC458764 VHY458764 VRU458764 WBQ458764 WLM458764 WVI458764 A524300 IW524300 SS524300 ACO524300 AMK524300 AWG524300 BGC524300 BPY524300 BZU524300 CJQ524300 CTM524300 DDI524300 DNE524300 DXA524300 EGW524300 EQS524300 FAO524300 FKK524300 FUG524300 GEC524300 GNY524300 GXU524300 HHQ524300 HRM524300 IBI524300 ILE524300 IVA524300 JEW524300 JOS524300 JYO524300 KIK524300 KSG524300 LCC524300 LLY524300 LVU524300 MFQ524300 MPM524300 MZI524300 NJE524300 NTA524300 OCW524300 OMS524300 OWO524300 PGK524300 PQG524300 QAC524300 QJY524300 QTU524300 RDQ524300 RNM524300 RXI524300 SHE524300 SRA524300 TAW524300 TKS524300 TUO524300 UEK524300 UOG524300 UYC524300 VHY524300 VRU524300 WBQ524300 WLM524300 WVI524300 A589836 IW589836 SS589836 ACO589836 AMK589836 AWG589836 BGC589836 BPY589836 BZU589836 CJQ589836 CTM589836 DDI589836 DNE589836 DXA589836 EGW589836 EQS589836 FAO589836 FKK589836 FUG589836 GEC589836 GNY589836 GXU589836 HHQ589836 HRM589836 IBI589836 ILE589836 IVA589836 JEW589836 JOS589836 JYO589836 KIK589836 KSG589836 LCC589836 LLY589836 LVU589836 MFQ589836 MPM589836 MZI589836 NJE589836 NTA589836 OCW589836 OMS589836 OWO589836 PGK589836 PQG589836 QAC589836 QJY589836 QTU589836 RDQ589836 RNM589836 RXI589836 SHE589836 SRA589836 TAW589836 TKS589836 TUO589836 UEK589836 UOG589836 UYC589836 VHY589836 VRU589836 WBQ589836 WLM589836 WVI589836 A655372 IW655372 SS655372 ACO655372 AMK655372 AWG655372 BGC655372 BPY655372 BZU655372 CJQ655372 CTM655372 DDI655372 DNE655372 DXA655372 EGW655372 EQS655372 FAO655372 FKK655372 FUG655372 GEC655372 GNY655372 GXU655372 HHQ655372 HRM655372 IBI655372 ILE655372 IVA655372 JEW655372 JOS655372 JYO655372 KIK655372 KSG655372 LCC655372 LLY655372 LVU655372 MFQ655372 MPM655372 MZI655372 NJE655372 NTA655372 OCW655372 OMS655372 OWO655372 PGK655372 PQG655372 QAC655372 QJY655372 QTU655372 RDQ655372 RNM655372 RXI655372 SHE655372 SRA655372 TAW655372 TKS655372 TUO655372 UEK655372 UOG655372 UYC655372 VHY655372 VRU655372 WBQ655372 WLM655372 WVI655372 A720908 IW720908 SS720908 ACO720908 AMK720908 AWG720908 BGC720908 BPY720908 BZU720908 CJQ720908 CTM720908 DDI720908 DNE720908 DXA720908 EGW720908 EQS720908 FAO720908 FKK720908 FUG720908 GEC720908 GNY720908 GXU720908 HHQ720908 HRM720908 IBI720908 ILE720908 IVA720908 JEW720908 JOS720908 JYO720908 KIK720908 KSG720908 LCC720908 LLY720908 LVU720908 MFQ720908 MPM720908 MZI720908 NJE720908 NTA720908 OCW720908 OMS720908 OWO720908 PGK720908 PQG720908 QAC720908 QJY720908 QTU720908 RDQ720908 RNM720908 RXI720908 SHE720908 SRA720908 TAW720908 TKS720908 TUO720908 UEK720908 UOG720908 UYC720908 VHY720908 VRU720908 WBQ720908 WLM720908 WVI720908 A786444 IW786444 SS786444 ACO786444 AMK786444 AWG786444 BGC786444 BPY786444 BZU786444 CJQ786444 CTM786444 DDI786444 DNE786444 DXA786444 EGW786444 EQS786444 FAO786444 FKK786444 FUG786444 GEC786444 GNY786444 GXU786444 HHQ786444 HRM786444 IBI786444 ILE786444 IVA786444 JEW786444 JOS786444 JYO786444 KIK786444 KSG786444 LCC786444 LLY786444 LVU786444 MFQ786444 MPM786444 MZI786444 NJE786444 NTA786444 OCW786444 OMS786444 OWO786444 PGK786444 PQG786444 QAC786444 QJY786444 QTU786444 RDQ786444 RNM786444 RXI786444 SHE786444 SRA786444 TAW786444 TKS786444 TUO786444 UEK786444 UOG786444 UYC786444 VHY786444 VRU786444 WBQ786444 WLM786444 WVI786444 A851980 IW851980 SS851980 ACO851980 AMK851980 AWG851980 BGC851980 BPY851980 BZU851980 CJQ851980 CTM851980 DDI851980 DNE851980 DXA851980 EGW851980 EQS851980 FAO851980 FKK851980 FUG851980 GEC851980 GNY851980 GXU851980 HHQ851980 HRM851980 IBI851980 ILE851980 IVA851980 JEW851980 JOS851980 JYO851980 KIK851980 KSG851980 LCC851980 LLY851980 LVU851980 MFQ851980 MPM851980 MZI851980 NJE851980 NTA851980 OCW851980 OMS851980 OWO851980 PGK851980 PQG851980 QAC851980 QJY851980 QTU851980 RDQ851980 RNM851980 RXI851980 SHE851980 SRA851980 TAW851980 TKS851980 TUO851980 UEK851980 UOG851980 UYC851980 VHY851980 VRU851980 WBQ851980 WLM851980 WVI851980 A917516 IW917516 SS917516 ACO917516 AMK917516 AWG917516 BGC917516 BPY917516 BZU917516 CJQ917516 CTM917516 DDI917516 DNE917516 DXA917516 EGW917516 EQS917516 FAO917516 FKK917516 FUG917516 GEC917516 GNY917516 GXU917516 HHQ917516 HRM917516 IBI917516 ILE917516 IVA917516 JEW917516 JOS917516 JYO917516 KIK917516 KSG917516 LCC917516 LLY917516 LVU917516 MFQ917516 MPM917516 MZI917516 NJE917516 NTA917516 OCW917516 OMS917516 OWO917516 PGK917516 PQG917516 QAC917516 QJY917516 QTU917516 RDQ917516 RNM917516 RXI917516 SHE917516 SRA917516 TAW917516 TKS917516 TUO917516 UEK917516 UOG917516 UYC917516 VHY917516 VRU917516 WBQ917516 WLM917516 WVI917516 A983052 IW983052 SS983052 ACO983052 AMK983052 AWG983052 BGC983052 BPY983052 BZU983052 CJQ983052 CTM983052 DDI983052 DNE983052 DXA983052 EGW983052 EQS983052 FAO983052 FKK983052 FUG983052 GEC983052 GNY983052 GXU983052 HHQ983052 HRM983052 IBI983052 ILE983052 IVA983052 JEW983052 JOS983052 JYO983052 KIK983052 KSG983052 LCC983052 LLY983052 LVU983052 MFQ983052 MPM983052 MZI983052 NJE983052 NTA983052 OCW983052 OMS983052 OWO983052 PGK983052 PQG983052 QAC983052 QJY983052 QTU983052 RDQ983052 RNM983052 RXI983052 SHE983052 SRA983052 TAW983052 TKS983052 TUO983052 UEK983052 UOG983052 UYC983052 VHY983052 VRU983052 WBQ983052 WLM983052 WVI983052">
      <mc:AlternateContent xmlns:x12ac="http://schemas.microsoft.com/office/spreadsheetml/2011/1/ac" xmlns:mc="http://schemas.openxmlformats.org/markup-compatibility/2006">
        <mc:Choice Requires="x12ac">
          <x12ac:list>Käyttö- ja kiinteä omaisuus, Ostopalvelut,"Aineet, tarvikkeet ja muut kustannukset", Matkakustannukset (15% malli), Yksikkökustannus</x12ac:list>
        </mc:Choice>
        <mc:Fallback>
          <formula1>"Käyttö- ja kiinteä omaisuus, Ostopalvelut,Aineet, tarvikkeet ja muut kustannukset, Matkakustannukset (15% malli), Yksikkökustannus"</formula1>
        </mc:Fallback>
      </mc:AlternateContent>
    </dataValidation>
    <dataValidation allowBlank="1" showInputMessage="1" showErrorMessage="1" promptTitle="OHJE" prompt="Määritä käyttö- ja kiinteä omaisuus-kustannuslajille todellinen käyttöaste. Muille kustannuslajeille merkitse käyttöasteeksi 100." sqref="B12 IX12 ST12 ACP12 AML12 AWH12 BGD12 BPZ12 BZV12 CJR12 CTN12 DDJ12 DNF12 DXB12 EGX12 EQT12 FAP12 FKL12 FUH12 GED12 GNZ12 GXV12 HHR12 HRN12 IBJ12 ILF12 IVB12 JEX12 JOT12 JYP12 KIL12 KSH12 LCD12 LLZ12 LVV12 MFR12 MPN12 MZJ12 NJF12 NTB12 OCX12 OMT12 OWP12 PGL12 PQH12 QAD12 QJZ12 QTV12 RDR12 RNN12 RXJ12 SHF12 SRB12 TAX12 TKT12 TUP12 UEL12 UOH12 UYD12 VHZ12 VRV12 WBR12 WLN12 WVJ12 B65548 IX65548 ST65548 ACP65548 AML65548 AWH65548 BGD65548 BPZ65548 BZV65548 CJR65548 CTN65548 DDJ65548 DNF65548 DXB65548 EGX65548 EQT65548 FAP65548 FKL65548 FUH65548 GED65548 GNZ65548 GXV65548 HHR65548 HRN65548 IBJ65548 ILF65548 IVB65548 JEX65548 JOT65548 JYP65548 KIL65548 KSH65548 LCD65548 LLZ65548 LVV65548 MFR65548 MPN65548 MZJ65548 NJF65548 NTB65548 OCX65548 OMT65548 OWP65548 PGL65548 PQH65548 QAD65548 QJZ65548 QTV65548 RDR65548 RNN65548 RXJ65548 SHF65548 SRB65548 TAX65548 TKT65548 TUP65548 UEL65548 UOH65548 UYD65548 VHZ65548 VRV65548 WBR65548 WLN65548 WVJ65548 B131084 IX131084 ST131084 ACP131084 AML131084 AWH131084 BGD131084 BPZ131084 BZV131084 CJR131084 CTN131084 DDJ131084 DNF131084 DXB131084 EGX131084 EQT131084 FAP131084 FKL131084 FUH131084 GED131084 GNZ131084 GXV131084 HHR131084 HRN131084 IBJ131084 ILF131084 IVB131084 JEX131084 JOT131084 JYP131084 KIL131084 KSH131084 LCD131084 LLZ131084 LVV131084 MFR131084 MPN131084 MZJ131084 NJF131084 NTB131084 OCX131084 OMT131084 OWP131084 PGL131084 PQH131084 QAD131084 QJZ131084 QTV131084 RDR131084 RNN131084 RXJ131084 SHF131084 SRB131084 TAX131084 TKT131084 TUP131084 UEL131084 UOH131084 UYD131084 VHZ131084 VRV131084 WBR131084 WLN131084 WVJ131084 B196620 IX196620 ST196620 ACP196620 AML196620 AWH196620 BGD196620 BPZ196620 BZV196620 CJR196620 CTN196620 DDJ196620 DNF196620 DXB196620 EGX196620 EQT196620 FAP196620 FKL196620 FUH196620 GED196620 GNZ196620 GXV196620 HHR196620 HRN196620 IBJ196620 ILF196620 IVB196620 JEX196620 JOT196620 JYP196620 KIL196620 KSH196620 LCD196620 LLZ196620 LVV196620 MFR196620 MPN196620 MZJ196620 NJF196620 NTB196620 OCX196620 OMT196620 OWP196620 PGL196620 PQH196620 QAD196620 QJZ196620 QTV196620 RDR196620 RNN196620 RXJ196620 SHF196620 SRB196620 TAX196620 TKT196620 TUP196620 UEL196620 UOH196620 UYD196620 VHZ196620 VRV196620 WBR196620 WLN196620 WVJ196620 B262156 IX262156 ST262156 ACP262156 AML262156 AWH262156 BGD262156 BPZ262156 BZV262156 CJR262156 CTN262156 DDJ262156 DNF262156 DXB262156 EGX262156 EQT262156 FAP262156 FKL262156 FUH262156 GED262156 GNZ262156 GXV262156 HHR262156 HRN262156 IBJ262156 ILF262156 IVB262156 JEX262156 JOT262156 JYP262156 KIL262156 KSH262156 LCD262156 LLZ262156 LVV262156 MFR262156 MPN262156 MZJ262156 NJF262156 NTB262156 OCX262156 OMT262156 OWP262156 PGL262156 PQH262156 QAD262156 QJZ262156 QTV262156 RDR262156 RNN262156 RXJ262156 SHF262156 SRB262156 TAX262156 TKT262156 TUP262156 UEL262156 UOH262156 UYD262156 VHZ262156 VRV262156 WBR262156 WLN262156 WVJ262156 B327692 IX327692 ST327692 ACP327692 AML327692 AWH327692 BGD327692 BPZ327692 BZV327692 CJR327692 CTN327692 DDJ327692 DNF327692 DXB327692 EGX327692 EQT327692 FAP327692 FKL327692 FUH327692 GED327692 GNZ327692 GXV327692 HHR327692 HRN327692 IBJ327692 ILF327692 IVB327692 JEX327692 JOT327692 JYP327692 KIL327692 KSH327692 LCD327692 LLZ327692 LVV327692 MFR327692 MPN327692 MZJ327692 NJF327692 NTB327692 OCX327692 OMT327692 OWP327692 PGL327692 PQH327692 QAD327692 QJZ327692 QTV327692 RDR327692 RNN327692 RXJ327692 SHF327692 SRB327692 TAX327692 TKT327692 TUP327692 UEL327692 UOH327692 UYD327692 VHZ327692 VRV327692 WBR327692 WLN327692 WVJ327692 B393228 IX393228 ST393228 ACP393228 AML393228 AWH393228 BGD393228 BPZ393228 BZV393228 CJR393228 CTN393228 DDJ393228 DNF393228 DXB393228 EGX393228 EQT393228 FAP393228 FKL393228 FUH393228 GED393228 GNZ393228 GXV393228 HHR393228 HRN393228 IBJ393228 ILF393228 IVB393228 JEX393228 JOT393228 JYP393228 KIL393228 KSH393228 LCD393228 LLZ393228 LVV393228 MFR393228 MPN393228 MZJ393228 NJF393228 NTB393228 OCX393228 OMT393228 OWP393228 PGL393228 PQH393228 QAD393228 QJZ393228 QTV393228 RDR393228 RNN393228 RXJ393228 SHF393228 SRB393228 TAX393228 TKT393228 TUP393228 UEL393228 UOH393228 UYD393228 VHZ393228 VRV393228 WBR393228 WLN393228 WVJ393228 B458764 IX458764 ST458764 ACP458764 AML458764 AWH458764 BGD458764 BPZ458764 BZV458764 CJR458764 CTN458764 DDJ458764 DNF458764 DXB458764 EGX458764 EQT458764 FAP458764 FKL458764 FUH458764 GED458764 GNZ458764 GXV458764 HHR458764 HRN458764 IBJ458764 ILF458764 IVB458764 JEX458764 JOT458764 JYP458764 KIL458764 KSH458764 LCD458764 LLZ458764 LVV458764 MFR458764 MPN458764 MZJ458764 NJF458764 NTB458764 OCX458764 OMT458764 OWP458764 PGL458764 PQH458764 QAD458764 QJZ458764 QTV458764 RDR458764 RNN458764 RXJ458764 SHF458764 SRB458764 TAX458764 TKT458764 TUP458764 UEL458764 UOH458764 UYD458764 VHZ458764 VRV458764 WBR458764 WLN458764 WVJ458764 B524300 IX524300 ST524300 ACP524300 AML524300 AWH524300 BGD524300 BPZ524300 BZV524300 CJR524300 CTN524300 DDJ524300 DNF524300 DXB524300 EGX524300 EQT524300 FAP524300 FKL524300 FUH524300 GED524300 GNZ524300 GXV524300 HHR524300 HRN524300 IBJ524300 ILF524300 IVB524300 JEX524300 JOT524300 JYP524300 KIL524300 KSH524300 LCD524300 LLZ524300 LVV524300 MFR524300 MPN524300 MZJ524300 NJF524300 NTB524300 OCX524300 OMT524300 OWP524300 PGL524300 PQH524300 QAD524300 QJZ524300 QTV524300 RDR524300 RNN524300 RXJ524300 SHF524300 SRB524300 TAX524300 TKT524300 TUP524300 UEL524300 UOH524300 UYD524300 VHZ524300 VRV524300 WBR524300 WLN524300 WVJ524300 B589836 IX589836 ST589836 ACP589836 AML589836 AWH589836 BGD589836 BPZ589836 BZV589836 CJR589836 CTN589836 DDJ589836 DNF589836 DXB589836 EGX589836 EQT589836 FAP589836 FKL589836 FUH589836 GED589836 GNZ589836 GXV589836 HHR589836 HRN589836 IBJ589836 ILF589836 IVB589836 JEX589836 JOT589836 JYP589836 KIL589836 KSH589836 LCD589836 LLZ589836 LVV589836 MFR589836 MPN589836 MZJ589836 NJF589836 NTB589836 OCX589836 OMT589836 OWP589836 PGL589836 PQH589836 QAD589836 QJZ589836 QTV589836 RDR589836 RNN589836 RXJ589836 SHF589836 SRB589836 TAX589836 TKT589836 TUP589836 UEL589836 UOH589836 UYD589836 VHZ589836 VRV589836 WBR589836 WLN589836 WVJ589836 B655372 IX655372 ST655372 ACP655372 AML655372 AWH655372 BGD655372 BPZ655372 BZV655372 CJR655372 CTN655372 DDJ655372 DNF655372 DXB655372 EGX655372 EQT655372 FAP655372 FKL655372 FUH655372 GED655372 GNZ655372 GXV655372 HHR655372 HRN655372 IBJ655372 ILF655372 IVB655372 JEX655372 JOT655372 JYP655372 KIL655372 KSH655372 LCD655372 LLZ655372 LVV655372 MFR655372 MPN655372 MZJ655372 NJF655372 NTB655372 OCX655372 OMT655372 OWP655372 PGL655372 PQH655372 QAD655372 QJZ655372 QTV655372 RDR655372 RNN655372 RXJ655372 SHF655372 SRB655372 TAX655372 TKT655372 TUP655372 UEL655372 UOH655372 UYD655372 VHZ655372 VRV655372 WBR655372 WLN655372 WVJ655372 B720908 IX720908 ST720908 ACP720908 AML720908 AWH720908 BGD720908 BPZ720908 BZV720908 CJR720908 CTN720908 DDJ720908 DNF720908 DXB720908 EGX720908 EQT720908 FAP720908 FKL720908 FUH720908 GED720908 GNZ720908 GXV720908 HHR720908 HRN720908 IBJ720908 ILF720908 IVB720908 JEX720908 JOT720908 JYP720908 KIL720908 KSH720908 LCD720908 LLZ720908 LVV720908 MFR720908 MPN720908 MZJ720908 NJF720908 NTB720908 OCX720908 OMT720908 OWP720908 PGL720908 PQH720908 QAD720908 QJZ720908 QTV720908 RDR720908 RNN720908 RXJ720908 SHF720908 SRB720908 TAX720908 TKT720908 TUP720908 UEL720908 UOH720908 UYD720908 VHZ720908 VRV720908 WBR720908 WLN720908 WVJ720908 B786444 IX786444 ST786444 ACP786444 AML786444 AWH786444 BGD786444 BPZ786444 BZV786444 CJR786444 CTN786444 DDJ786444 DNF786444 DXB786444 EGX786444 EQT786444 FAP786444 FKL786444 FUH786444 GED786444 GNZ786444 GXV786444 HHR786444 HRN786444 IBJ786444 ILF786444 IVB786444 JEX786444 JOT786444 JYP786444 KIL786444 KSH786444 LCD786444 LLZ786444 LVV786444 MFR786444 MPN786444 MZJ786444 NJF786444 NTB786444 OCX786444 OMT786444 OWP786444 PGL786444 PQH786444 QAD786444 QJZ786444 QTV786444 RDR786444 RNN786444 RXJ786444 SHF786444 SRB786444 TAX786444 TKT786444 TUP786444 UEL786444 UOH786444 UYD786444 VHZ786444 VRV786444 WBR786444 WLN786444 WVJ786444 B851980 IX851980 ST851980 ACP851980 AML851980 AWH851980 BGD851980 BPZ851980 BZV851980 CJR851980 CTN851980 DDJ851980 DNF851980 DXB851980 EGX851980 EQT851980 FAP851980 FKL851980 FUH851980 GED851980 GNZ851980 GXV851980 HHR851980 HRN851980 IBJ851980 ILF851980 IVB851980 JEX851980 JOT851980 JYP851980 KIL851980 KSH851980 LCD851980 LLZ851980 LVV851980 MFR851980 MPN851980 MZJ851980 NJF851980 NTB851980 OCX851980 OMT851980 OWP851980 PGL851980 PQH851980 QAD851980 QJZ851980 QTV851980 RDR851980 RNN851980 RXJ851980 SHF851980 SRB851980 TAX851980 TKT851980 TUP851980 UEL851980 UOH851980 UYD851980 VHZ851980 VRV851980 WBR851980 WLN851980 WVJ851980 B917516 IX917516 ST917516 ACP917516 AML917516 AWH917516 BGD917516 BPZ917516 BZV917516 CJR917516 CTN917516 DDJ917516 DNF917516 DXB917516 EGX917516 EQT917516 FAP917516 FKL917516 FUH917516 GED917516 GNZ917516 GXV917516 HHR917516 HRN917516 IBJ917516 ILF917516 IVB917516 JEX917516 JOT917516 JYP917516 KIL917516 KSH917516 LCD917516 LLZ917516 LVV917516 MFR917516 MPN917516 MZJ917516 NJF917516 NTB917516 OCX917516 OMT917516 OWP917516 PGL917516 PQH917516 QAD917516 QJZ917516 QTV917516 RDR917516 RNN917516 RXJ917516 SHF917516 SRB917516 TAX917516 TKT917516 TUP917516 UEL917516 UOH917516 UYD917516 VHZ917516 VRV917516 WBR917516 WLN917516 WVJ917516 B983052 IX983052 ST983052 ACP983052 AML983052 AWH983052 BGD983052 BPZ983052 BZV983052 CJR983052 CTN983052 DDJ983052 DNF983052 DXB983052 EGX983052 EQT983052 FAP983052 FKL983052 FUH983052 GED983052 GNZ983052 GXV983052 HHR983052 HRN983052 IBJ983052 ILF983052 IVB983052 JEX983052 JOT983052 JYP983052 KIL983052 KSH983052 LCD983052 LLZ983052 LVV983052 MFR983052 MPN983052 MZJ983052 NJF983052 NTB983052 OCX983052 OMT983052 OWP983052 PGL983052 PQH983052 QAD983052 QJZ983052 QTV983052 RDR983052 RNN983052 RXJ983052 SHF983052 SRB983052 TAX983052 TKT983052 TUP983052 UEL983052 UOH983052 UYD983052 VHZ983052 VRV983052 WBR983052 WLN983052 WVJ983052"/>
    <dataValidation allowBlank="1" showInputMessage="1" showErrorMessage="1" promptTitle="OHJE" prompt="Kirjaa kustannuksen selite." sqref="C12 IY12 SU12 ACQ12 AMM12 AWI12 BGE12 BQA12 BZW12 CJS12 CTO12 DDK12 DNG12 DXC12 EGY12 EQU12 FAQ12 FKM12 FUI12 GEE12 GOA12 GXW12 HHS12 HRO12 IBK12 ILG12 IVC12 JEY12 JOU12 JYQ12 KIM12 KSI12 LCE12 LMA12 LVW12 MFS12 MPO12 MZK12 NJG12 NTC12 OCY12 OMU12 OWQ12 PGM12 PQI12 QAE12 QKA12 QTW12 RDS12 RNO12 RXK12 SHG12 SRC12 TAY12 TKU12 TUQ12 UEM12 UOI12 UYE12 VIA12 VRW12 WBS12 WLO12 WVK12 C65548 IY65548 SU65548 ACQ65548 AMM65548 AWI65548 BGE65548 BQA65548 BZW65548 CJS65548 CTO65548 DDK65548 DNG65548 DXC65548 EGY65548 EQU65548 FAQ65548 FKM65548 FUI65548 GEE65548 GOA65548 GXW65548 HHS65548 HRO65548 IBK65548 ILG65548 IVC65548 JEY65548 JOU65548 JYQ65548 KIM65548 KSI65548 LCE65548 LMA65548 LVW65548 MFS65548 MPO65548 MZK65548 NJG65548 NTC65548 OCY65548 OMU65548 OWQ65548 PGM65548 PQI65548 QAE65548 QKA65548 QTW65548 RDS65548 RNO65548 RXK65548 SHG65548 SRC65548 TAY65548 TKU65548 TUQ65548 UEM65548 UOI65548 UYE65548 VIA65548 VRW65548 WBS65548 WLO65548 WVK65548 C131084 IY131084 SU131084 ACQ131084 AMM131084 AWI131084 BGE131084 BQA131084 BZW131084 CJS131084 CTO131084 DDK131084 DNG131084 DXC131084 EGY131084 EQU131084 FAQ131084 FKM131084 FUI131084 GEE131084 GOA131084 GXW131084 HHS131084 HRO131084 IBK131084 ILG131084 IVC131084 JEY131084 JOU131084 JYQ131084 KIM131084 KSI131084 LCE131084 LMA131084 LVW131084 MFS131084 MPO131084 MZK131084 NJG131084 NTC131084 OCY131084 OMU131084 OWQ131084 PGM131084 PQI131084 QAE131084 QKA131084 QTW131084 RDS131084 RNO131084 RXK131084 SHG131084 SRC131084 TAY131084 TKU131084 TUQ131084 UEM131084 UOI131084 UYE131084 VIA131084 VRW131084 WBS131084 WLO131084 WVK131084 C196620 IY196620 SU196620 ACQ196620 AMM196620 AWI196620 BGE196620 BQA196620 BZW196620 CJS196620 CTO196620 DDK196620 DNG196620 DXC196620 EGY196620 EQU196620 FAQ196620 FKM196620 FUI196620 GEE196620 GOA196620 GXW196620 HHS196620 HRO196620 IBK196620 ILG196620 IVC196620 JEY196620 JOU196620 JYQ196620 KIM196620 KSI196620 LCE196620 LMA196620 LVW196620 MFS196620 MPO196620 MZK196620 NJG196620 NTC196620 OCY196620 OMU196620 OWQ196620 PGM196620 PQI196620 QAE196620 QKA196620 QTW196620 RDS196620 RNO196620 RXK196620 SHG196620 SRC196620 TAY196620 TKU196620 TUQ196620 UEM196620 UOI196620 UYE196620 VIA196620 VRW196620 WBS196620 WLO196620 WVK196620 C262156 IY262156 SU262156 ACQ262156 AMM262156 AWI262156 BGE262156 BQA262156 BZW262156 CJS262156 CTO262156 DDK262156 DNG262156 DXC262156 EGY262156 EQU262156 FAQ262156 FKM262156 FUI262156 GEE262156 GOA262156 GXW262156 HHS262156 HRO262156 IBK262156 ILG262156 IVC262156 JEY262156 JOU262156 JYQ262156 KIM262156 KSI262156 LCE262156 LMA262156 LVW262156 MFS262156 MPO262156 MZK262156 NJG262156 NTC262156 OCY262156 OMU262156 OWQ262156 PGM262156 PQI262156 QAE262156 QKA262156 QTW262156 RDS262156 RNO262156 RXK262156 SHG262156 SRC262156 TAY262156 TKU262156 TUQ262156 UEM262156 UOI262156 UYE262156 VIA262156 VRW262156 WBS262156 WLO262156 WVK262156 C327692 IY327692 SU327692 ACQ327692 AMM327692 AWI327692 BGE327692 BQA327692 BZW327692 CJS327692 CTO327692 DDK327692 DNG327692 DXC327692 EGY327692 EQU327692 FAQ327692 FKM327692 FUI327692 GEE327692 GOA327692 GXW327692 HHS327692 HRO327692 IBK327692 ILG327692 IVC327692 JEY327692 JOU327692 JYQ327692 KIM327692 KSI327692 LCE327692 LMA327692 LVW327692 MFS327692 MPO327692 MZK327692 NJG327692 NTC327692 OCY327692 OMU327692 OWQ327692 PGM327692 PQI327692 QAE327692 QKA327692 QTW327692 RDS327692 RNO327692 RXK327692 SHG327692 SRC327692 TAY327692 TKU327692 TUQ327692 UEM327692 UOI327692 UYE327692 VIA327692 VRW327692 WBS327692 WLO327692 WVK327692 C393228 IY393228 SU393228 ACQ393228 AMM393228 AWI393228 BGE393228 BQA393228 BZW393228 CJS393228 CTO393228 DDK393228 DNG393228 DXC393228 EGY393228 EQU393228 FAQ393228 FKM393228 FUI393228 GEE393228 GOA393228 GXW393228 HHS393228 HRO393228 IBK393228 ILG393228 IVC393228 JEY393228 JOU393228 JYQ393228 KIM393228 KSI393228 LCE393228 LMA393228 LVW393228 MFS393228 MPO393228 MZK393228 NJG393228 NTC393228 OCY393228 OMU393228 OWQ393228 PGM393228 PQI393228 QAE393228 QKA393228 QTW393228 RDS393228 RNO393228 RXK393228 SHG393228 SRC393228 TAY393228 TKU393228 TUQ393228 UEM393228 UOI393228 UYE393228 VIA393228 VRW393228 WBS393228 WLO393228 WVK393228 C458764 IY458764 SU458764 ACQ458764 AMM458764 AWI458764 BGE458764 BQA458764 BZW458764 CJS458764 CTO458764 DDK458764 DNG458764 DXC458764 EGY458764 EQU458764 FAQ458764 FKM458764 FUI458764 GEE458764 GOA458764 GXW458764 HHS458764 HRO458764 IBK458764 ILG458764 IVC458764 JEY458764 JOU458764 JYQ458764 KIM458764 KSI458764 LCE458764 LMA458764 LVW458764 MFS458764 MPO458764 MZK458764 NJG458764 NTC458764 OCY458764 OMU458764 OWQ458764 PGM458764 PQI458764 QAE458764 QKA458764 QTW458764 RDS458764 RNO458764 RXK458764 SHG458764 SRC458764 TAY458764 TKU458764 TUQ458764 UEM458764 UOI458764 UYE458764 VIA458764 VRW458764 WBS458764 WLO458764 WVK458764 C524300 IY524300 SU524300 ACQ524300 AMM524300 AWI524300 BGE524300 BQA524300 BZW524300 CJS524300 CTO524300 DDK524300 DNG524300 DXC524300 EGY524300 EQU524300 FAQ524300 FKM524300 FUI524300 GEE524300 GOA524300 GXW524300 HHS524300 HRO524300 IBK524300 ILG524300 IVC524300 JEY524300 JOU524300 JYQ524300 KIM524300 KSI524300 LCE524300 LMA524300 LVW524300 MFS524300 MPO524300 MZK524300 NJG524300 NTC524300 OCY524300 OMU524300 OWQ524300 PGM524300 PQI524300 QAE524300 QKA524300 QTW524300 RDS524300 RNO524300 RXK524300 SHG524300 SRC524300 TAY524300 TKU524300 TUQ524300 UEM524300 UOI524300 UYE524300 VIA524300 VRW524300 WBS524300 WLO524300 WVK524300 C589836 IY589836 SU589836 ACQ589836 AMM589836 AWI589836 BGE589836 BQA589836 BZW589836 CJS589836 CTO589836 DDK589836 DNG589836 DXC589836 EGY589836 EQU589836 FAQ589836 FKM589836 FUI589836 GEE589836 GOA589836 GXW589836 HHS589836 HRO589836 IBK589836 ILG589836 IVC589836 JEY589836 JOU589836 JYQ589836 KIM589836 KSI589836 LCE589836 LMA589836 LVW589836 MFS589836 MPO589836 MZK589836 NJG589836 NTC589836 OCY589836 OMU589836 OWQ589836 PGM589836 PQI589836 QAE589836 QKA589836 QTW589836 RDS589836 RNO589836 RXK589836 SHG589836 SRC589836 TAY589836 TKU589836 TUQ589836 UEM589836 UOI589836 UYE589836 VIA589836 VRW589836 WBS589836 WLO589836 WVK589836 C655372 IY655372 SU655372 ACQ655372 AMM655372 AWI655372 BGE655372 BQA655372 BZW655372 CJS655372 CTO655372 DDK655372 DNG655372 DXC655372 EGY655372 EQU655372 FAQ655372 FKM655372 FUI655372 GEE655372 GOA655372 GXW655372 HHS655372 HRO655372 IBK655372 ILG655372 IVC655372 JEY655372 JOU655372 JYQ655372 KIM655372 KSI655372 LCE655372 LMA655372 LVW655372 MFS655372 MPO655372 MZK655372 NJG655372 NTC655372 OCY655372 OMU655372 OWQ655372 PGM655372 PQI655372 QAE655372 QKA655372 QTW655372 RDS655372 RNO655372 RXK655372 SHG655372 SRC655372 TAY655372 TKU655372 TUQ655372 UEM655372 UOI655372 UYE655372 VIA655372 VRW655372 WBS655372 WLO655372 WVK655372 C720908 IY720908 SU720908 ACQ720908 AMM720908 AWI720908 BGE720908 BQA720908 BZW720908 CJS720908 CTO720908 DDK720908 DNG720908 DXC720908 EGY720908 EQU720908 FAQ720908 FKM720908 FUI720908 GEE720908 GOA720908 GXW720908 HHS720908 HRO720908 IBK720908 ILG720908 IVC720908 JEY720908 JOU720908 JYQ720908 KIM720908 KSI720908 LCE720908 LMA720908 LVW720908 MFS720908 MPO720908 MZK720908 NJG720908 NTC720908 OCY720908 OMU720908 OWQ720908 PGM720908 PQI720908 QAE720908 QKA720908 QTW720908 RDS720908 RNO720908 RXK720908 SHG720908 SRC720908 TAY720908 TKU720908 TUQ720908 UEM720908 UOI720908 UYE720908 VIA720908 VRW720908 WBS720908 WLO720908 WVK720908 C786444 IY786444 SU786444 ACQ786444 AMM786444 AWI786444 BGE786444 BQA786444 BZW786444 CJS786444 CTO786444 DDK786444 DNG786444 DXC786444 EGY786444 EQU786444 FAQ786444 FKM786444 FUI786444 GEE786444 GOA786444 GXW786444 HHS786444 HRO786444 IBK786444 ILG786444 IVC786444 JEY786444 JOU786444 JYQ786444 KIM786444 KSI786444 LCE786444 LMA786444 LVW786444 MFS786444 MPO786444 MZK786444 NJG786444 NTC786444 OCY786444 OMU786444 OWQ786444 PGM786444 PQI786444 QAE786444 QKA786444 QTW786444 RDS786444 RNO786444 RXK786444 SHG786444 SRC786444 TAY786444 TKU786444 TUQ786444 UEM786444 UOI786444 UYE786444 VIA786444 VRW786444 WBS786444 WLO786444 WVK786444 C851980 IY851980 SU851980 ACQ851980 AMM851980 AWI851980 BGE851980 BQA851980 BZW851980 CJS851980 CTO851980 DDK851980 DNG851980 DXC851980 EGY851980 EQU851980 FAQ851980 FKM851980 FUI851980 GEE851980 GOA851980 GXW851980 HHS851980 HRO851980 IBK851980 ILG851980 IVC851980 JEY851980 JOU851980 JYQ851980 KIM851980 KSI851980 LCE851980 LMA851980 LVW851980 MFS851980 MPO851980 MZK851980 NJG851980 NTC851980 OCY851980 OMU851980 OWQ851980 PGM851980 PQI851980 QAE851980 QKA851980 QTW851980 RDS851980 RNO851980 RXK851980 SHG851980 SRC851980 TAY851980 TKU851980 TUQ851980 UEM851980 UOI851980 UYE851980 VIA851980 VRW851980 WBS851980 WLO851980 WVK851980 C917516 IY917516 SU917516 ACQ917516 AMM917516 AWI917516 BGE917516 BQA917516 BZW917516 CJS917516 CTO917516 DDK917516 DNG917516 DXC917516 EGY917516 EQU917516 FAQ917516 FKM917516 FUI917516 GEE917516 GOA917516 GXW917516 HHS917516 HRO917516 IBK917516 ILG917516 IVC917516 JEY917516 JOU917516 JYQ917516 KIM917516 KSI917516 LCE917516 LMA917516 LVW917516 MFS917516 MPO917516 MZK917516 NJG917516 NTC917516 OCY917516 OMU917516 OWQ917516 PGM917516 PQI917516 QAE917516 QKA917516 QTW917516 RDS917516 RNO917516 RXK917516 SHG917516 SRC917516 TAY917516 TKU917516 TUQ917516 UEM917516 UOI917516 UYE917516 VIA917516 VRW917516 WBS917516 WLO917516 WVK917516 C983052 IY983052 SU983052 ACQ983052 AMM983052 AWI983052 BGE983052 BQA983052 BZW983052 CJS983052 CTO983052 DDK983052 DNG983052 DXC983052 EGY983052 EQU983052 FAQ983052 FKM983052 FUI983052 GEE983052 GOA983052 GXW983052 HHS983052 HRO983052 IBK983052 ILG983052 IVC983052 JEY983052 JOU983052 JYQ983052 KIM983052 KSI983052 LCE983052 LMA983052 LVW983052 MFS983052 MPO983052 MZK983052 NJG983052 NTC983052 OCY983052 OMU983052 OWQ983052 PGM983052 PQI983052 QAE983052 QKA983052 QTW983052 RDS983052 RNO983052 RXK983052 SHG983052 SRC983052 TAY983052 TKU983052 TUQ983052 UEM983052 UOI983052 UYE983052 VIA983052 VRW983052 WBS983052 WLO983052 WVK983052"/>
    <dataValidation allowBlank="1" showInputMessage="1" showErrorMessage="1" promptTitle="OHJE" prompt="Kirjaa tähän aikaisemmissa maksatushakemuksissa hyväksytyt kustannukset kustannuslajitasolla." sqref="E12 JA12 SW12 ACS12 AMO12 AWK12 BGG12 BQC12 BZY12 CJU12 CTQ12 DDM12 DNI12 DXE12 EHA12 EQW12 FAS12 FKO12 FUK12 GEG12 GOC12 GXY12 HHU12 HRQ12 IBM12 ILI12 IVE12 JFA12 JOW12 JYS12 KIO12 KSK12 LCG12 LMC12 LVY12 MFU12 MPQ12 MZM12 NJI12 NTE12 ODA12 OMW12 OWS12 PGO12 PQK12 QAG12 QKC12 QTY12 RDU12 RNQ12 RXM12 SHI12 SRE12 TBA12 TKW12 TUS12 UEO12 UOK12 UYG12 VIC12 VRY12 WBU12 WLQ12 WVM12 E65548 JA65548 SW65548 ACS65548 AMO65548 AWK65548 BGG65548 BQC65548 BZY65548 CJU65548 CTQ65548 DDM65548 DNI65548 DXE65548 EHA65548 EQW65548 FAS65548 FKO65548 FUK65548 GEG65548 GOC65548 GXY65548 HHU65548 HRQ65548 IBM65548 ILI65548 IVE65548 JFA65548 JOW65548 JYS65548 KIO65548 KSK65548 LCG65548 LMC65548 LVY65548 MFU65548 MPQ65548 MZM65548 NJI65548 NTE65548 ODA65548 OMW65548 OWS65548 PGO65548 PQK65548 QAG65548 QKC65548 QTY65548 RDU65548 RNQ65548 RXM65548 SHI65548 SRE65548 TBA65548 TKW65548 TUS65548 UEO65548 UOK65548 UYG65548 VIC65548 VRY65548 WBU65548 WLQ65548 WVM65548 E131084 JA131084 SW131084 ACS131084 AMO131084 AWK131084 BGG131084 BQC131084 BZY131084 CJU131084 CTQ131084 DDM131084 DNI131084 DXE131084 EHA131084 EQW131084 FAS131084 FKO131084 FUK131084 GEG131084 GOC131084 GXY131084 HHU131084 HRQ131084 IBM131084 ILI131084 IVE131084 JFA131084 JOW131084 JYS131084 KIO131084 KSK131084 LCG131084 LMC131084 LVY131084 MFU131084 MPQ131084 MZM131084 NJI131084 NTE131084 ODA131084 OMW131084 OWS131084 PGO131084 PQK131084 QAG131084 QKC131084 QTY131084 RDU131084 RNQ131084 RXM131084 SHI131084 SRE131084 TBA131084 TKW131084 TUS131084 UEO131084 UOK131084 UYG131084 VIC131084 VRY131084 WBU131084 WLQ131084 WVM131084 E196620 JA196620 SW196620 ACS196620 AMO196620 AWK196620 BGG196620 BQC196620 BZY196620 CJU196620 CTQ196620 DDM196620 DNI196620 DXE196620 EHA196620 EQW196620 FAS196620 FKO196620 FUK196620 GEG196620 GOC196620 GXY196620 HHU196620 HRQ196620 IBM196620 ILI196620 IVE196620 JFA196620 JOW196620 JYS196620 KIO196620 KSK196620 LCG196620 LMC196620 LVY196620 MFU196620 MPQ196620 MZM196620 NJI196620 NTE196620 ODA196620 OMW196620 OWS196620 PGO196620 PQK196620 QAG196620 QKC196620 QTY196620 RDU196620 RNQ196620 RXM196620 SHI196620 SRE196620 TBA196620 TKW196620 TUS196620 UEO196620 UOK196620 UYG196620 VIC196620 VRY196620 WBU196620 WLQ196620 WVM196620 E262156 JA262156 SW262156 ACS262156 AMO262156 AWK262156 BGG262156 BQC262156 BZY262156 CJU262156 CTQ262156 DDM262156 DNI262156 DXE262156 EHA262156 EQW262156 FAS262156 FKO262156 FUK262156 GEG262156 GOC262156 GXY262156 HHU262156 HRQ262156 IBM262156 ILI262156 IVE262156 JFA262156 JOW262156 JYS262156 KIO262156 KSK262156 LCG262156 LMC262156 LVY262156 MFU262156 MPQ262156 MZM262156 NJI262156 NTE262156 ODA262156 OMW262156 OWS262156 PGO262156 PQK262156 QAG262156 QKC262156 QTY262156 RDU262156 RNQ262156 RXM262156 SHI262156 SRE262156 TBA262156 TKW262156 TUS262156 UEO262156 UOK262156 UYG262156 VIC262156 VRY262156 WBU262156 WLQ262156 WVM262156 E327692 JA327692 SW327692 ACS327692 AMO327692 AWK327692 BGG327692 BQC327692 BZY327692 CJU327692 CTQ327692 DDM327692 DNI327692 DXE327692 EHA327692 EQW327692 FAS327692 FKO327692 FUK327692 GEG327692 GOC327692 GXY327692 HHU327692 HRQ327692 IBM327692 ILI327692 IVE327692 JFA327692 JOW327692 JYS327692 KIO327692 KSK327692 LCG327692 LMC327692 LVY327692 MFU327692 MPQ327692 MZM327692 NJI327692 NTE327692 ODA327692 OMW327692 OWS327692 PGO327692 PQK327692 QAG327692 QKC327692 QTY327692 RDU327692 RNQ327692 RXM327692 SHI327692 SRE327692 TBA327692 TKW327692 TUS327692 UEO327692 UOK327692 UYG327692 VIC327692 VRY327692 WBU327692 WLQ327692 WVM327692 E393228 JA393228 SW393228 ACS393228 AMO393228 AWK393228 BGG393228 BQC393228 BZY393228 CJU393228 CTQ393228 DDM393228 DNI393228 DXE393228 EHA393228 EQW393228 FAS393228 FKO393228 FUK393228 GEG393228 GOC393228 GXY393228 HHU393228 HRQ393228 IBM393228 ILI393228 IVE393228 JFA393228 JOW393228 JYS393228 KIO393228 KSK393228 LCG393228 LMC393228 LVY393228 MFU393228 MPQ393228 MZM393228 NJI393228 NTE393228 ODA393228 OMW393228 OWS393228 PGO393228 PQK393228 QAG393228 QKC393228 QTY393228 RDU393228 RNQ393228 RXM393228 SHI393228 SRE393228 TBA393228 TKW393228 TUS393228 UEO393228 UOK393228 UYG393228 VIC393228 VRY393228 WBU393228 WLQ393228 WVM393228 E458764 JA458764 SW458764 ACS458764 AMO458764 AWK458764 BGG458764 BQC458764 BZY458764 CJU458764 CTQ458764 DDM458764 DNI458764 DXE458764 EHA458764 EQW458764 FAS458764 FKO458764 FUK458764 GEG458764 GOC458764 GXY458764 HHU458764 HRQ458764 IBM458764 ILI458764 IVE458764 JFA458764 JOW458764 JYS458764 KIO458764 KSK458764 LCG458764 LMC458764 LVY458764 MFU458764 MPQ458764 MZM458764 NJI458764 NTE458764 ODA458764 OMW458764 OWS458764 PGO458764 PQK458764 QAG458764 QKC458764 QTY458764 RDU458764 RNQ458764 RXM458764 SHI458764 SRE458764 TBA458764 TKW458764 TUS458764 UEO458764 UOK458764 UYG458764 VIC458764 VRY458764 WBU458764 WLQ458764 WVM458764 E524300 JA524300 SW524300 ACS524300 AMO524300 AWK524300 BGG524300 BQC524300 BZY524300 CJU524300 CTQ524300 DDM524300 DNI524300 DXE524300 EHA524300 EQW524300 FAS524300 FKO524300 FUK524300 GEG524300 GOC524300 GXY524300 HHU524300 HRQ524300 IBM524300 ILI524300 IVE524300 JFA524300 JOW524300 JYS524300 KIO524300 KSK524300 LCG524300 LMC524300 LVY524300 MFU524300 MPQ524300 MZM524300 NJI524300 NTE524300 ODA524300 OMW524300 OWS524300 PGO524300 PQK524300 QAG524300 QKC524300 QTY524300 RDU524300 RNQ524300 RXM524300 SHI524300 SRE524300 TBA524300 TKW524300 TUS524300 UEO524300 UOK524300 UYG524300 VIC524300 VRY524300 WBU524300 WLQ524300 WVM524300 E589836 JA589836 SW589836 ACS589836 AMO589836 AWK589836 BGG589836 BQC589836 BZY589836 CJU589836 CTQ589836 DDM589836 DNI589836 DXE589836 EHA589836 EQW589836 FAS589836 FKO589836 FUK589836 GEG589836 GOC589836 GXY589836 HHU589836 HRQ589836 IBM589836 ILI589836 IVE589836 JFA589836 JOW589836 JYS589836 KIO589836 KSK589836 LCG589836 LMC589836 LVY589836 MFU589836 MPQ589836 MZM589836 NJI589836 NTE589836 ODA589836 OMW589836 OWS589836 PGO589836 PQK589836 QAG589836 QKC589836 QTY589836 RDU589836 RNQ589836 RXM589836 SHI589836 SRE589836 TBA589836 TKW589836 TUS589836 UEO589836 UOK589836 UYG589836 VIC589836 VRY589836 WBU589836 WLQ589836 WVM589836 E655372 JA655372 SW655372 ACS655372 AMO655372 AWK655372 BGG655372 BQC655372 BZY655372 CJU655372 CTQ655372 DDM655372 DNI655372 DXE655372 EHA655372 EQW655372 FAS655372 FKO655372 FUK655372 GEG655372 GOC655372 GXY655372 HHU655372 HRQ655372 IBM655372 ILI655372 IVE655372 JFA655372 JOW655372 JYS655372 KIO655372 KSK655372 LCG655372 LMC655372 LVY655372 MFU655372 MPQ655372 MZM655372 NJI655372 NTE655372 ODA655372 OMW655372 OWS655372 PGO655372 PQK655372 QAG655372 QKC655372 QTY655372 RDU655372 RNQ655372 RXM655372 SHI655372 SRE655372 TBA655372 TKW655372 TUS655372 UEO655372 UOK655372 UYG655372 VIC655372 VRY655372 WBU655372 WLQ655372 WVM655372 E720908 JA720908 SW720908 ACS720908 AMO720908 AWK720908 BGG720908 BQC720908 BZY720908 CJU720908 CTQ720908 DDM720908 DNI720908 DXE720908 EHA720908 EQW720908 FAS720908 FKO720908 FUK720908 GEG720908 GOC720908 GXY720908 HHU720908 HRQ720908 IBM720908 ILI720908 IVE720908 JFA720908 JOW720908 JYS720908 KIO720908 KSK720908 LCG720908 LMC720908 LVY720908 MFU720908 MPQ720908 MZM720908 NJI720908 NTE720908 ODA720908 OMW720908 OWS720908 PGO720908 PQK720908 QAG720908 QKC720908 QTY720908 RDU720908 RNQ720908 RXM720908 SHI720908 SRE720908 TBA720908 TKW720908 TUS720908 UEO720908 UOK720908 UYG720908 VIC720908 VRY720908 WBU720908 WLQ720908 WVM720908 E786444 JA786444 SW786444 ACS786444 AMO786444 AWK786444 BGG786444 BQC786444 BZY786444 CJU786444 CTQ786444 DDM786444 DNI786444 DXE786444 EHA786444 EQW786444 FAS786444 FKO786444 FUK786444 GEG786444 GOC786444 GXY786444 HHU786444 HRQ786444 IBM786444 ILI786444 IVE786444 JFA786444 JOW786444 JYS786444 KIO786444 KSK786444 LCG786444 LMC786444 LVY786444 MFU786444 MPQ786444 MZM786444 NJI786444 NTE786444 ODA786444 OMW786444 OWS786444 PGO786444 PQK786444 QAG786444 QKC786444 QTY786444 RDU786444 RNQ786444 RXM786444 SHI786444 SRE786444 TBA786444 TKW786444 TUS786444 UEO786444 UOK786444 UYG786444 VIC786444 VRY786444 WBU786444 WLQ786444 WVM786444 E851980 JA851980 SW851980 ACS851980 AMO851980 AWK851980 BGG851980 BQC851980 BZY851980 CJU851980 CTQ851980 DDM851980 DNI851980 DXE851980 EHA851980 EQW851980 FAS851980 FKO851980 FUK851980 GEG851980 GOC851980 GXY851980 HHU851980 HRQ851980 IBM851980 ILI851980 IVE851980 JFA851980 JOW851980 JYS851980 KIO851980 KSK851980 LCG851980 LMC851980 LVY851980 MFU851980 MPQ851980 MZM851980 NJI851980 NTE851980 ODA851980 OMW851980 OWS851980 PGO851980 PQK851980 QAG851980 QKC851980 QTY851980 RDU851980 RNQ851980 RXM851980 SHI851980 SRE851980 TBA851980 TKW851980 TUS851980 UEO851980 UOK851980 UYG851980 VIC851980 VRY851980 WBU851980 WLQ851980 WVM851980 E917516 JA917516 SW917516 ACS917516 AMO917516 AWK917516 BGG917516 BQC917516 BZY917516 CJU917516 CTQ917516 DDM917516 DNI917516 DXE917516 EHA917516 EQW917516 FAS917516 FKO917516 FUK917516 GEG917516 GOC917516 GXY917516 HHU917516 HRQ917516 IBM917516 ILI917516 IVE917516 JFA917516 JOW917516 JYS917516 KIO917516 KSK917516 LCG917516 LMC917516 LVY917516 MFU917516 MPQ917516 MZM917516 NJI917516 NTE917516 ODA917516 OMW917516 OWS917516 PGO917516 PQK917516 QAG917516 QKC917516 QTY917516 RDU917516 RNQ917516 RXM917516 SHI917516 SRE917516 TBA917516 TKW917516 TUS917516 UEO917516 UOK917516 UYG917516 VIC917516 VRY917516 WBU917516 WLQ917516 WVM917516 E983052 JA983052 SW983052 ACS983052 AMO983052 AWK983052 BGG983052 BQC983052 BZY983052 CJU983052 CTQ983052 DDM983052 DNI983052 DXE983052 EHA983052 EQW983052 FAS983052 FKO983052 FUK983052 GEG983052 GOC983052 GXY983052 HHU983052 HRQ983052 IBM983052 ILI983052 IVE983052 JFA983052 JOW983052 JYS983052 KIO983052 KSK983052 LCG983052 LMC983052 LVY983052 MFU983052 MPQ983052 MZM983052 NJI983052 NTE983052 ODA983052 OMW983052 OWS983052 PGO983052 PQK983052 QAG983052 QKC983052 QTY983052 RDU983052 RNQ983052 RXM983052 SHI983052 SRE983052 TBA983052 TKW983052 TUS983052 UEO983052 UOK983052 UYG983052 VIC983052 VRY983052 WBU983052 WLQ983052 WVM983052"/>
    <dataValidation allowBlank="1" showInputMessage="1" showErrorMessage="1" promptTitle="OHJE" prompt="Kirjoita tähän raportoitujen kustannusten kirjanpidon tositenumerot pääkirjasta. Yhteys raportoitujen kustannusten ja pääkirjan välillä tulee olla yksiselitteinen. Tarkentavia merkintöjä voit tehdä liitteenä toimitettavaan pääkirjanotteeseen." sqref="F12 JB12 SX12 ACT12 AMP12 AWL12 BGH12 BQD12 BZZ12 CJV12 CTR12 DDN12 DNJ12 DXF12 EHB12 EQX12 FAT12 FKP12 FUL12 GEH12 GOD12 GXZ12 HHV12 HRR12 IBN12 ILJ12 IVF12 JFB12 JOX12 JYT12 KIP12 KSL12 LCH12 LMD12 LVZ12 MFV12 MPR12 MZN12 NJJ12 NTF12 ODB12 OMX12 OWT12 PGP12 PQL12 QAH12 QKD12 QTZ12 RDV12 RNR12 RXN12 SHJ12 SRF12 TBB12 TKX12 TUT12 UEP12 UOL12 UYH12 VID12 VRZ12 WBV12 WLR12 WVN12 F65548 JB65548 SX65548 ACT65548 AMP65548 AWL65548 BGH65548 BQD65548 BZZ65548 CJV65548 CTR65548 DDN65548 DNJ65548 DXF65548 EHB65548 EQX65548 FAT65548 FKP65548 FUL65548 GEH65548 GOD65548 GXZ65548 HHV65548 HRR65548 IBN65548 ILJ65548 IVF65548 JFB65548 JOX65548 JYT65548 KIP65548 KSL65548 LCH65548 LMD65548 LVZ65548 MFV65548 MPR65548 MZN65548 NJJ65548 NTF65548 ODB65548 OMX65548 OWT65548 PGP65548 PQL65548 QAH65548 QKD65548 QTZ65548 RDV65548 RNR65548 RXN65548 SHJ65548 SRF65548 TBB65548 TKX65548 TUT65548 UEP65548 UOL65548 UYH65548 VID65548 VRZ65548 WBV65548 WLR65548 WVN65548 F131084 JB131084 SX131084 ACT131084 AMP131084 AWL131084 BGH131084 BQD131084 BZZ131084 CJV131084 CTR131084 DDN131084 DNJ131084 DXF131084 EHB131084 EQX131084 FAT131084 FKP131084 FUL131084 GEH131084 GOD131084 GXZ131084 HHV131084 HRR131084 IBN131084 ILJ131084 IVF131084 JFB131084 JOX131084 JYT131084 KIP131084 KSL131084 LCH131084 LMD131084 LVZ131084 MFV131084 MPR131084 MZN131084 NJJ131084 NTF131084 ODB131084 OMX131084 OWT131084 PGP131084 PQL131084 QAH131084 QKD131084 QTZ131084 RDV131084 RNR131084 RXN131084 SHJ131084 SRF131084 TBB131084 TKX131084 TUT131084 UEP131084 UOL131084 UYH131084 VID131084 VRZ131084 WBV131084 WLR131084 WVN131084 F196620 JB196620 SX196620 ACT196620 AMP196620 AWL196620 BGH196620 BQD196620 BZZ196620 CJV196620 CTR196620 DDN196620 DNJ196620 DXF196620 EHB196620 EQX196620 FAT196620 FKP196620 FUL196620 GEH196620 GOD196620 GXZ196620 HHV196620 HRR196620 IBN196620 ILJ196620 IVF196620 JFB196620 JOX196620 JYT196620 KIP196620 KSL196620 LCH196620 LMD196620 LVZ196620 MFV196620 MPR196620 MZN196620 NJJ196620 NTF196620 ODB196620 OMX196620 OWT196620 PGP196620 PQL196620 QAH196620 QKD196620 QTZ196620 RDV196620 RNR196620 RXN196620 SHJ196620 SRF196620 TBB196620 TKX196620 TUT196620 UEP196620 UOL196620 UYH196620 VID196620 VRZ196620 WBV196620 WLR196620 WVN196620 F262156 JB262156 SX262156 ACT262156 AMP262156 AWL262156 BGH262156 BQD262156 BZZ262156 CJV262156 CTR262156 DDN262156 DNJ262156 DXF262156 EHB262156 EQX262156 FAT262156 FKP262156 FUL262156 GEH262156 GOD262156 GXZ262156 HHV262156 HRR262156 IBN262156 ILJ262156 IVF262156 JFB262156 JOX262156 JYT262156 KIP262156 KSL262156 LCH262156 LMD262156 LVZ262156 MFV262156 MPR262156 MZN262156 NJJ262156 NTF262156 ODB262156 OMX262156 OWT262156 PGP262156 PQL262156 QAH262156 QKD262156 QTZ262156 RDV262156 RNR262156 RXN262156 SHJ262156 SRF262156 TBB262156 TKX262156 TUT262156 UEP262156 UOL262156 UYH262156 VID262156 VRZ262156 WBV262156 WLR262156 WVN262156 F327692 JB327692 SX327692 ACT327692 AMP327692 AWL327692 BGH327692 BQD327692 BZZ327692 CJV327692 CTR327692 DDN327692 DNJ327692 DXF327692 EHB327692 EQX327692 FAT327692 FKP327692 FUL327692 GEH327692 GOD327692 GXZ327692 HHV327692 HRR327692 IBN327692 ILJ327692 IVF327692 JFB327692 JOX327692 JYT327692 KIP327692 KSL327692 LCH327692 LMD327692 LVZ327692 MFV327692 MPR327692 MZN327692 NJJ327692 NTF327692 ODB327692 OMX327692 OWT327692 PGP327692 PQL327692 QAH327692 QKD327692 QTZ327692 RDV327692 RNR327692 RXN327692 SHJ327692 SRF327692 TBB327692 TKX327692 TUT327692 UEP327692 UOL327692 UYH327692 VID327692 VRZ327692 WBV327692 WLR327692 WVN327692 F393228 JB393228 SX393228 ACT393228 AMP393228 AWL393228 BGH393228 BQD393228 BZZ393228 CJV393228 CTR393228 DDN393228 DNJ393228 DXF393228 EHB393228 EQX393228 FAT393228 FKP393228 FUL393228 GEH393228 GOD393228 GXZ393228 HHV393228 HRR393228 IBN393228 ILJ393228 IVF393228 JFB393228 JOX393228 JYT393228 KIP393228 KSL393228 LCH393228 LMD393228 LVZ393228 MFV393228 MPR393228 MZN393228 NJJ393228 NTF393228 ODB393228 OMX393228 OWT393228 PGP393228 PQL393228 QAH393228 QKD393228 QTZ393228 RDV393228 RNR393228 RXN393228 SHJ393228 SRF393228 TBB393228 TKX393228 TUT393228 UEP393228 UOL393228 UYH393228 VID393228 VRZ393228 WBV393228 WLR393228 WVN393228 F458764 JB458764 SX458764 ACT458764 AMP458764 AWL458764 BGH458764 BQD458764 BZZ458764 CJV458764 CTR458764 DDN458764 DNJ458764 DXF458764 EHB458764 EQX458764 FAT458764 FKP458764 FUL458764 GEH458764 GOD458764 GXZ458764 HHV458764 HRR458764 IBN458764 ILJ458764 IVF458764 JFB458764 JOX458764 JYT458764 KIP458764 KSL458764 LCH458764 LMD458764 LVZ458764 MFV458764 MPR458764 MZN458764 NJJ458764 NTF458764 ODB458764 OMX458764 OWT458764 PGP458764 PQL458764 QAH458764 QKD458764 QTZ458764 RDV458764 RNR458764 RXN458764 SHJ458764 SRF458764 TBB458764 TKX458764 TUT458764 UEP458764 UOL458764 UYH458764 VID458764 VRZ458764 WBV458764 WLR458764 WVN458764 F524300 JB524300 SX524300 ACT524300 AMP524300 AWL524300 BGH524300 BQD524300 BZZ524300 CJV524300 CTR524300 DDN524300 DNJ524300 DXF524300 EHB524300 EQX524300 FAT524300 FKP524300 FUL524300 GEH524300 GOD524300 GXZ524300 HHV524300 HRR524300 IBN524300 ILJ524300 IVF524300 JFB524300 JOX524300 JYT524300 KIP524300 KSL524300 LCH524300 LMD524300 LVZ524300 MFV524300 MPR524300 MZN524300 NJJ524300 NTF524300 ODB524300 OMX524300 OWT524300 PGP524300 PQL524300 QAH524300 QKD524300 QTZ524300 RDV524300 RNR524300 RXN524300 SHJ524300 SRF524300 TBB524300 TKX524300 TUT524300 UEP524300 UOL524300 UYH524300 VID524300 VRZ524300 WBV524300 WLR524300 WVN524300 F589836 JB589836 SX589836 ACT589836 AMP589836 AWL589836 BGH589836 BQD589836 BZZ589836 CJV589836 CTR589836 DDN589836 DNJ589836 DXF589836 EHB589836 EQX589836 FAT589836 FKP589836 FUL589836 GEH589836 GOD589836 GXZ589836 HHV589836 HRR589836 IBN589836 ILJ589836 IVF589836 JFB589836 JOX589836 JYT589836 KIP589836 KSL589836 LCH589836 LMD589836 LVZ589836 MFV589836 MPR589836 MZN589836 NJJ589836 NTF589836 ODB589836 OMX589836 OWT589836 PGP589836 PQL589836 QAH589836 QKD589836 QTZ589836 RDV589836 RNR589836 RXN589836 SHJ589836 SRF589836 TBB589836 TKX589836 TUT589836 UEP589836 UOL589836 UYH589836 VID589836 VRZ589836 WBV589836 WLR589836 WVN589836 F655372 JB655372 SX655372 ACT655372 AMP655372 AWL655372 BGH655372 BQD655372 BZZ655372 CJV655372 CTR655372 DDN655372 DNJ655372 DXF655372 EHB655372 EQX655372 FAT655372 FKP655372 FUL655372 GEH655372 GOD655372 GXZ655372 HHV655372 HRR655372 IBN655372 ILJ655372 IVF655372 JFB655372 JOX655372 JYT655372 KIP655372 KSL655372 LCH655372 LMD655372 LVZ655372 MFV655372 MPR655372 MZN655372 NJJ655372 NTF655372 ODB655372 OMX655372 OWT655372 PGP655372 PQL655372 QAH655372 QKD655372 QTZ655372 RDV655372 RNR655372 RXN655372 SHJ655372 SRF655372 TBB655372 TKX655372 TUT655372 UEP655372 UOL655372 UYH655372 VID655372 VRZ655372 WBV655372 WLR655372 WVN655372 F720908 JB720908 SX720908 ACT720908 AMP720908 AWL720908 BGH720908 BQD720908 BZZ720908 CJV720908 CTR720908 DDN720908 DNJ720908 DXF720908 EHB720908 EQX720908 FAT720908 FKP720908 FUL720908 GEH720908 GOD720908 GXZ720908 HHV720908 HRR720908 IBN720908 ILJ720908 IVF720908 JFB720908 JOX720908 JYT720908 KIP720908 KSL720908 LCH720908 LMD720908 LVZ720908 MFV720908 MPR720908 MZN720908 NJJ720908 NTF720908 ODB720908 OMX720908 OWT720908 PGP720908 PQL720908 QAH720908 QKD720908 QTZ720908 RDV720908 RNR720908 RXN720908 SHJ720908 SRF720908 TBB720908 TKX720908 TUT720908 UEP720908 UOL720908 UYH720908 VID720908 VRZ720908 WBV720908 WLR720908 WVN720908 F786444 JB786444 SX786444 ACT786444 AMP786444 AWL786444 BGH786444 BQD786444 BZZ786444 CJV786444 CTR786444 DDN786444 DNJ786444 DXF786444 EHB786444 EQX786444 FAT786444 FKP786444 FUL786444 GEH786444 GOD786444 GXZ786444 HHV786444 HRR786444 IBN786444 ILJ786444 IVF786444 JFB786444 JOX786444 JYT786444 KIP786444 KSL786444 LCH786444 LMD786444 LVZ786444 MFV786444 MPR786444 MZN786444 NJJ786444 NTF786444 ODB786444 OMX786444 OWT786444 PGP786444 PQL786444 QAH786444 QKD786444 QTZ786444 RDV786444 RNR786444 RXN786444 SHJ786444 SRF786444 TBB786444 TKX786444 TUT786444 UEP786444 UOL786444 UYH786444 VID786444 VRZ786444 WBV786444 WLR786444 WVN786444 F851980 JB851980 SX851980 ACT851980 AMP851980 AWL851980 BGH851980 BQD851980 BZZ851980 CJV851980 CTR851980 DDN851980 DNJ851980 DXF851980 EHB851980 EQX851980 FAT851980 FKP851980 FUL851980 GEH851980 GOD851980 GXZ851980 HHV851980 HRR851980 IBN851980 ILJ851980 IVF851980 JFB851980 JOX851980 JYT851980 KIP851980 KSL851980 LCH851980 LMD851980 LVZ851980 MFV851980 MPR851980 MZN851980 NJJ851980 NTF851980 ODB851980 OMX851980 OWT851980 PGP851980 PQL851980 QAH851980 QKD851980 QTZ851980 RDV851980 RNR851980 RXN851980 SHJ851980 SRF851980 TBB851980 TKX851980 TUT851980 UEP851980 UOL851980 UYH851980 VID851980 VRZ851980 WBV851980 WLR851980 WVN851980 F917516 JB917516 SX917516 ACT917516 AMP917516 AWL917516 BGH917516 BQD917516 BZZ917516 CJV917516 CTR917516 DDN917516 DNJ917516 DXF917516 EHB917516 EQX917516 FAT917516 FKP917516 FUL917516 GEH917516 GOD917516 GXZ917516 HHV917516 HRR917516 IBN917516 ILJ917516 IVF917516 JFB917516 JOX917516 JYT917516 KIP917516 KSL917516 LCH917516 LMD917516 LVZ917516 MFV917516 MPR917516 MZN917516 NJJ917516 NTF917516 ODB917516 OMX917516 OWT917516 PGP917516 PQL917516 QAH917516 QKD917516 QTZ917516 RDV917516 RNR917516 RXN917516 SHJ917516 SRF917516 TBB917516 TKX917516 TUT917516 UEP917516 UOL917516 UYH917516 VID917516 VRZ917516 WBV917516 WLR917516 WVN917516 F983052 JB983052 SX983052 ACT983052 AMP983052 AWL983052 BGH983052 BQD983052 BZZ983052 CJV983052 CTR983052 DDN983052 DNJ983052 DXF983052 EHB983052 EQX983052 FAT983052 FKP983052 FUL983052 GEH983052 GOD983052 GXZ983052 HHV983052 HRR983052 IBN983052 ILJ983052 IVF983052 JFB983052 JOX983052 JYT983052 KIP983052 KSL983052 LCH983052 LMD983052 LVZ983052 MFV983052 MPR983052 MZN983052 NJJ983052 NTF983052 ODB983052 OMX983052 OWT983052 PGP983052 PQL983052 QAH983052 QKD983052 QTZ983052 RDV983052 RNR983052 RXN983052 SHJ983052 SRF983052 TBB983052 TKX983052 TUT983052 UEP983052 UOL983052 UYH983052 VID983052 VRZ983052 WBV983052 WLR983052 WVN983052"/>
    <dataValidation type="list" allowBlank="1" showInputMessage="1" showErrorMessage="1" sqref="A13:A53 IW13:IW53 SS13:SS53 ACO13:ACO53 AMK13:AMK53 AWG13:AWG53 BGC13:BGC53 BPY13:BPY53 BZU13:BZU53 CJQ13:CJQ53 CTM13:CTM53 DDI13:DDI53 DNE13:DNE53 DXA13:DXA53 EGW13:EGW53 EQS13:EQS53 FAO13:FAO53 FKK13:FKK53 FUG13:FUG53 GEC13:GEC53 GNY13:GNY53 GXU13:GXU53 HHQ13:HHQ53 HRM13:HRM53 IBI13:IBI53 ILE13:ILE53 IVA13:IVA53 JEW13:JEW53 JOS13:JOS53 JYO13:JYO53 KIK13:KIK53 KSG13:KSG53 LCC13:LCC53 LLY13:LLY53 LVU13:LVU53 MFQ13:MFQ53 MPM13:MPM53 MZI13:MZI53 NJE13:NJE53 NTA13:NTA53 OCW13:OCW53 OMS13:OMS53 OWO13:OWO53 PGK13:PGK53 PQG13:PQG53 QAC13:QAC53 QJY13:QJY53 QTU13:QTU53 RDQ13:RDQ53 RNM13:RNM53 RXI13:RXI53 SHE13:SHE53 SRA13:SRA53 TAW13:TAW53 TKS13:TKS53 TUO13:TUO53 UEK13:UEK53 UOG13:UOG53 UYC13:UYC53 VHY13:VHY53 VRU13:VRU53 WBQ13:WBQ53 WLM13:WLM53 WVI13:WVI53 A65549:A65589 IW65549:IW65589 SS65549:SS65589 ACO65549:ACO65589 AMK65549:AMK65589 AWG65549:AWG65589 BGC65549:BGC65589 BPY65549:BPY65589 BZU65549:BZU65589 CJQ65549:CJQ65589 CTM65549:CTM65589 DDI65549:DDI65589 DNE65549:DNE65589 DXA65549:DXA65589 EGW65549:EGW65589 EQS65549:EQS65589 FAO65549:FAO65589 FKK65549:FKK65589 FUG65549:FUG65589 GEC65549:GEC65589 GNY65549:GNY65589 GXU65549:GXU65589 HHQ65549:HHQ65589 HRM65549:HRM65589 IBI65549:IBI65589 ILE65549:ILE65589 IVA65549:IVA65589 JEW65549:JEW65589 JOS65549:JOS65589 JYO65549:JYO65589 KIK65549:KIK65589 KSG65549:KSG65589 LCC65549:LCC65589 LLY65549:LLY65589 LVU65549:LVU65589 MFQ65549:MFQ65589 MPM65549:MPM65589 MZI65549:MZI65589 NJE65549:NJE65589 NTA65549:NTA65589 OCW65549:OCW65589 OMS65549:OMS65589 OWO65549:OWO65589 PGK65549:PGK65589 PQG65549:PQG65589 QAC65549:QAC65589 QJY65549:QJY65589 QTU65549:QTU65589 RDQ65549:RDQ65589 RNM65549:RNM65589 RXI65549:RXI65589 SHE65549:SHE65589 SRA65549:SRA65589 TAW65549:TAW65589 TKS65549:TKS65589 TUO65549:TUO65589 UEK65549:UEK65589 UOG65549:UOG65589 UYC65549:UYC65589 VHY65549:VHY65589 VRU65549:VRU65589 WBQ65549:WBQ65589 WLM65549:WLM65589 WVI65549:WVI65589 A131085:A131125 IW131085:IW131125 SS131085:SS131125 ACO131085:ACO131125 AMK131085:AMK131125 AWG131085:AWG131125 BGC131085:BGC131125 BPY131085:BPY131125 BZU131085:BZU131125 CJQ131085:CJQ131125 CTM131085:CTM131125 DDI131085:DDI131125 DNE131085:DNE131125 DXA131085:DXA131125 EGW131085:EGW131125 EQS131085:EQS131125 FAO131085:FAO131125 FKK131085:FKK131125 FUG131085:FUG131125 GEC131085:GEC131125 GNY131085:GNY131125 GXU131085:GXU131125 HHQ131085:HHQ131125 HRM131085:HRM131125 IBI131085:IBI131125 ILE131085:ILE131125 IVA131085:IVA131125 JEW131085:JEW131125 JOS131085:JOS131125 JYO131085:JYO131125 KIK131085:KIK131125 KSG131085:KSG131125 LCC131085:LCC131125 LLY131085:LLY131125 LVU131085:LVU131125 MFQ131085:MFQ131125 MPM131085:MPM131125 MZI131085:MZI131125 NJE131085:NJE131125 NTA131085:NTA131125 OCW131085:OCW131125 OMS131085:OMS131125 OWO131085:OWO131125 PGK131085:PGK131125 PQG131085:PQG131125 QAC131085:QAC131125 QJY131085:QJY131125 QTU131085:QTU131125 RDQ131085:RDQ131125 RNM131085:RNM131125 RXI131085:RXI131125 SHE131085:SHE131125 SRA131085:SRA131125 TAW131085:TAW131125 TKS131085:TKS131125 TUO131085:TUO131125 UEK131085:UEK131125 UOG131085:UOG131125 UYC131085:UYC131125 VHY131085:VHY131125 VRU131085:VRU131125 WBQ131085:WBQ131125 WLM131085:WLM131125 WVI131085:WVI131125 A196621:A196661 IW196621:IW196661 SS196621:SS196661 ACO196621:ACO196661 AMK196621:AMK196661 AWG196621:AWG196661 BGC196621:BGC196661 BPY196621:BPY196661 BZU196621:BZU196661 CJQ196621:CJQ196661 CTM196621:CTM196661 DDI196621:DDI196661 DNE196621:DNE196661 DXA196621:DXA196661 EGW196621:EGW196661 EQS196621:EQS196661 FAO196621:FAO196661 FKK196621:FKK196661 FUG196621:FUG196661 GEC196621:GEC196661 GNY196621:GNY196661 GXU196621:GXU196661 HHQ196621:HHQ196661 HRM196621:HRM196661 IBI196621:IBI196661 ILE196621:ILE196661 IVA196621:IVA196661 JEW196621:JEW196661 JOS196621:JOS196661 JYO196621:JYO196661 KIK196621:KIK196661 KSG196621:KSG196661 LCC196621:LCC196661 LLY196621:LLY196661 LVU196621:LVU196661 MFQ196621:MFQ196661 MPM196621:MPM196661 MZI196621:MZI196661 NJE196621:NJE196661 NTA196621:NTA196661 OCW196621:OCW196661 OMS196621:OMS196661 OWO196621:OWO196661 PGK196621:PGK196661 PQG196621:PQG196661 QAC196621:QAC196661 QJY196621:QJY196661 QTU196621:QTU196661 RDQ196621:RDQ196661 RNM196621:RNM196661 RXI196621:RXI196661 SHE196621:SHE196661 SRA196621:SRA196661 TAW196621:TAW196661 TKS196621:TKS196661 TUO196621:TUO196661 UEK196621:UEK196661 UOG196621:UOG196661 UYC196621:UYC196661 VHY196621:VHY196661 VRU196621:VRU196661 WBQ196621:WBQ196661 WLM196621:WLM196661 WVI196621:WVI196661 A262157:A262197 IW262157:IW262197 SS262157:SS262197 ACO262157:ACO262197 AMK262157:AMK262197 AWG262157:AWG262197 BGC262157:BGC262197 BPY262157:BPY262197 BZU262157:BZU262197 CJQ262157:CJQ262197 CTM262157:CTM262197 DDI262157:DDI262197 DNE262157:DNE262197 DXA262157:DXA262197 EGW262157:EGW262197 EQS262157:EQS262197 FAO262157:FAO262197 FKK262157:FKK262197 FUG262157:FUG262197 GEC262157:GEC262197 GNY262157:GNY262197 GXU262157:GXU262197 HHQ262157:HHQ262197 HRM262157:HRM262197 IBI262157:IBI262197 ILE262157:ILE262197 IVA262157:IVA262197 JEW262157:JEW262197 JOS262157:JOS262197 JYO262157:JYO262197 KIK262157:KIK262197 KSG262157:KSG262197 LCC262157:LCC262197 LLY262157:LLY262197 LVU262157:LVU262197 MFQ262157:MFQ262197 MPM262157:MPM262197 MZI262157:MZI262197 NJE262157:NJE262197 NTA262157:NTA262197 OCW262157:OCW262197 OMS262157:OMS262197 OWO262157:OWO262197 PGK262157:PGK262197 PQG262157:PQG262197 QAC262157:QAC262197 QJY262157:QJY262197 QTU262157:QTU262197 RDQ262157:RDQ262197 RNM262157:RNM262197 RXI262157:RXI262197 SHE262157:SHE262197 SRA262157:SRA262197 TAW262157:TAW262197 TKS262157:TKS262197 TUO262157:TUO262197 UEK262157:UEK262197 UOG262157:UOG262197 UYC262157:UYC262197 VHY262157:VHY262197 VRU262157:VRU262197 WBQ262157:WBQ262197 WLM262157:WLM262197 WVI262157:WVI262197 A327693:A327733 IW327693:IW327733 SS327693:SS327733 ACO327693:ACO327733 AMK327693:AMK327733 AWG327693:AWG327733 BGC327693:BGC327733 BPY327693:BPY327733 BZU327693:BZU327733 CJQ327693:CJQ327733 CTM327693:CTM327733 DDI327693:DDI327733 DNE327693:DNE327733 DXA327693:DXA327733 EGW327693:EGW327733 EQS327693:EQS327733 FAO327693:FAO327733 FKK327693:FKK327733 FUG327693:FUG327733 GEC327693:GEC327733 GNY327693:GNY327733 GXU327693:GXU327733 HHQ327693:HHQ327733 HRM327693:HRM327733 IBI327693:IBI327733 ILE327693:ILE327733 IVA327693:IVA327733 JEW327693:JEW327733 JOS327693:JOS327733 JYO327693:JYO327733 KIK327693:KIK327733 KSG327693:KSG327733 LCC327693:LCC327733 LLY327693:LLY327733 LVU327693:LVU327733 MFQ327693:MFQ327733 MPM327693:MPM327733 MZI327693:MZI327733 NJE327693:NJE327733 NTA327693:NTA327733 OCW327693:OCW327733 OMS327693:OMS327733 OWO327693:OWO327733 PGK327693:PGK327733 PQG327693:PQG327733 QAC327693:QAC327733 QJY327693:QJY327733 QTU327693:QTU327733 RDQ327693:RDQ327733 RNM327693:RNM327733 RXI327693:RXI327733 SHE327693:SHE327733 SRA327693:SRA327733 TAW327693:TAW327733 TKS327693:TKS327733 TUO327693:TUO327733 UEK327693:UEK327733 UOG327693:UOG327733 UYC327693:UYC327733 VHY327693:VHY327733 VRU327693:VRU327733 WBQ327693:WBQ327733 WLM327693:WLM327733 WVI327693:WVI327733 A393229:A393269 IW393229:IW393269 SS393229:SS393269 ACO393229:ACO393269 AMK393229:AMK393269 AWG393229:AWG393269 BGC393229:BGC393269 BPY393229:BPY393269 BZU393229:BZU393269 CJQ393229:CJQ393269 CTM393229:CTM393269 DDI393229:DDI393269 DNE393229:DNE393269 DXA393229:DXA393269 EGW393229:EGW393269 EQS393229:EQS393269 FAO393229:FAO393269 FKK393229:FKK393269 FUG393229:FUG393269 GEC393229:GEC393269 GNY393229:GNY393269 GXU393229:GXU393269 HHQ393229:HHQ393269 HRM393229:HRM393269 IBI393229:IBI393269 ILE393229:ILE393269 IVA393229:IVA393269 JEW393229:JEW393269 JOS393229:JOS393269 JYO393229:JYO393269 KIK393229:KIK393269 KSG393229:KSG393269 LCC393229:LCC393269 LLY393229:LLY393269 LVU393229:LVU393269 MFQ393229:MFQ393269 MPM393229:MPM393269 MZI393229:MZI393269 NJE393229:NJE393269 NTA393229:NTA393269 OCW393229:OCW393269 OMS393229:OMS393269 OWO393229:OWO393269 PGK393229:PGK393269 PQG393229:PQG393269 QAC393229:QAC393269 QJY393229:QJY393269 QTU393229:QTU393269 RDQ393229:RDQ393269 RNM393229:RNM393269 RXI393229:RXI393269 SHE393229:SHE393269 SRA393229:SRA393269 TAW393229:TAW393269 TKS393229:TKS393269 TUO393229:TUO393269 UEK393229:UEK393269 UOG393229:UOG393269 UYC393229:UYC393269 VHY393229:VHY393269 VRU393229:VRU393269 WBQ393229:WBQ393269 WLM393229:WLM393269 WVI393229:WVI393269 A458765:A458805 IW458765:IW458805 SS458765:SS458805 ACO458765:ACO458805 AMK458765:AMK458805 AWG458765:AWG458805 BGC458765:BGC458805 BPY458765:BPY458805 BZU458765:BZU458805 CJQ458765:CJQ458805 CTM458765:CTM458805 DDI458765:DDI458805 DNE458765:DNE458805 DXA458765:DXA458805 EGW458765:EGW458805 EQS458765:EQS458805 FAO458765:FAO458805 FKK458765:FKK458805 FUG458765:FUG458805 GEC458765:GEC458805 GNY458765:GNY458805 GXU458765:GXU458805 HHQ458765:HHQ458805 HRM458765:HRM458805 IBI458765:IBI458805 ILE458765:ILE458805 IVA458765:IVA458805 JEW458765:JEW458805 JOS458765:JOS458805 JYO458765:JYO458805 KIK458765:KIK458805 KSG458765:KSG458805 LCC458765:LCC458805 LLY458765:LLY458805 LVU458765:LVU458805 MFQ458765:MFQ458805 MPM458765:MPM458805 MZI458765:MZI458805 NJE458765:NJE458805 NTA458765:NTA458805 OCW458765:OCW458805 OMS458765:OMS458805 OWO458765:OWO458805 PGK458765:PGK458805 PQG458765:PQG458805 QAC458765:QAC458805 QJY458765:QJY458805 QTU458765:QTU458805 RDQ458765:RDQ458805 RNM458765:RNM458805 RXI458765:RXI458805 SHE458765:SHE458805 SRA458765:SRA458805 TAW458765:TAW458805 TKS458765:TKS458805 TUO458765:TUO458805 UEK458765:UEK458805 UOG458765:UOG458805 UYC458765:UYC458805 VHY458765:VHY458805 VRU458765:VRU458805 WBQ458765:WBQ458805 WLM458765:WLM458805 WVI458765:WVI458805 A524301:A524341 IW524301:IW524341 SS524301:SS524341 ACO524301:ACO524341 AMK524301:AMK524341 AWG524301:AWG524341 BGC524301:BGC524341 BPY524301:BPY524341 BZU524301:BZU524341 CJQ524301:CJQ524341 CTM524301:CTM524341 DDI524301:DDI524341 DNE524301:DNE524341 DXA524301:DXA524341 EGW524301:EGW524341 EQS524301:EQS524341 FAO524301:FAO524341 FKK524301:FKK524341 FUG524301:FUG524341 GEC524301:GEC524341 GNY524301:GNY524341 GXU524301:GXU524341 HHQ524301:HHQ524341 HRM524301:HRM524341 IBI524301:IBI524341 ILE524301:ILE524341 IVA524301:IVA524341 JEW524301:JEW524341 JOS524301:JOS524341 JYO524301:JYO524341 KIK524301:KIK524341 KSG524301:KSG524341 LCC524301:LCC524341 LLY524301:LLY524341 LVU524301:LVU524341 MFQ524301:MFQ524341 MPM524301:MPM524341 MZI524301:MZI524341 NJE524301:NJE524341 NTA524301:NTA524341 OCW524301:OCW524341 OMS524301:OMS524341 OWO524301:OWO524341 PGK524301:PGK524341 PQG524301:PQG524341 QAC524301:QAC524341 QJY524301:QJY524341 QTU524301:QTU524341 RDQ524301:RDQ524341 RNM524301:RNM524341 RXI524301:RXI524341 SHE524301:SHE524341 SRA524301:SRA524341 TAW524301:TAW524341 TKS524301:TKS524341 TUO524301:TUO524341 UEK524301:UEK524341 UOG524301:UOG524341 UYC524301:UYC524341 VHY524301:VHY524341 VRU524301:VRU524341 WBQ524301:WBQ524341 WLM524301:WLM524341 WVI524301:WVI524341 A589837:A589877 IW589837:IW589877 SS589837:SS589877 ACO589837:ACO589877 AMK589837:AMK589877 AWG589837:AWG589877 BGC589837:BGC589877 BPY589837:BPY589877 BZU589837:BZU589877 CJQ589837:CJQ589877 CTM589837:CTM589877 DDI589837:DDI589877 DNE589837:DNE589877 DXA589837:DXA589877 EGW589837:EGW589877 EQS589837:EQS589877 FAO589837:FAO589877 FKK589837:FKK589877 FUG589837:FUG589877 GEC589837:GEC589877 GNY589837:GNY589877 GXU589837:GXU589877 HHQ589837:HHQ589877 HRM589837:HRM589877 IBI589837:IBI589877 ILE589837:ILE589877 IVA589837:IVA589877 JEW589837:JEW589877 JOS589837:JOS589877 JYO589837:JYO589877 KIK589837:KIK589877 KSG589837:KSG589877 LCC589837:LCC589877 LLY589837:LLY589877 LVU589837:LVU589877 MFQ589837:MFQ589877 MPM589837:MPM589877 MZI589837:MZI589877 NJE589837:NJE589877 NTA589837:NTA589877 OCW589837:OCW589877 OMS589837:OMS589877 OWO589837:OWO589877 PGK589837:PGK589877 PQG589837:PQG589877 QAC589837:QAC589877 QJY589837:QJY589877 QTU589837:QTU589877 RDQ589837:RDQ589877 RNM589837:RNM589877 RXI589837:RXI589877 SHE589837:SHE589877 SRA589837:SRA589877 TAW589837:TAW589877 TKS589837:TKS589877 TUO589837:TUO589877 UEK589837:UEK589877 UOG589837:UOG589877 UYC589837:UYC589877 VHY589837:VHY589877 VRU589837:VRU589877 WBQ589837:WBQ589877 WLM589837:WLM589877 WVI589837:WVI589877 A655373:A655413 IW655373:IW655413 SS655373:SS655413 ACO655373:ACO655413 AMK655373:AMK655413 AWG655373:AWG655413 BGC655373:BGC655413 BPY655373:BPY655413 BZU655373:BZU655413 CJQ655373:CJQ655413 CTM655373:CTM655413 DDI655373:DDI655413 DNE655373:DNE655413 DXA655373:DXA655413 EGW655373:EGW655413 EQS655373:EQS655413 FAO655373:FAO655413 FKK655373:FKK655413 FUG655373:FUG655413 GEC655373:GEC655413 GNY655373:GNY655413 GXU655373:GXU655413 HHQ655373:HHQ655413 HRM655373:HRM655413 IBI655373:IBI655413 ILE655373:ILE655413 IVA655373:IVA655413 JEW655373:JEW655413 JOS655373:JOS655413 JYO655373:JYO655413 KIK655373:KIK655413 KSG655373:KSG655413 LCC655373:LCC655413 LLY655373:LLY655413 LVU655373:LVU655413 MFQ655373:MFQ655413 MPM655373:MPM655413 MZI655373:MZI655413 NJE655373:NJE655413 NTA655373:NTA655413 OCW655373:OCW655413 OMS655373:OMS655413 OWO655373:OWO655413 PGK655373:PGK655413 PQG655373:PQG655413 QAC655373:QAC655413 QJY655373:QJY655413 QTU655373:QTU655413 RDQ655373:RDQ655413 RNM655373:RNM655413 RXI655373:RXI655413 SHE655373:SHE655413 SRA655373:SRA655413 TAW655373:TAW655413 TKS655373:TKS655413 TUO655373:TUO655413 UEK655373:UEK655413 UOG655373:UOG655413 UYC655373:UYC655413 VHY655373:VHY655413 VRU655373:VRU655413 WBQ655373:WBQ655413 WLM655373:WLM655413 WVI655373:WVI655413 A720909:A720949 IW720909:IW720949 SS720909:SS720949 ACO720909:ACO720949 AMK720909:AMK720949 AWG720909:AWG720949 BGC720909:BGC720949 BPY720909:BPY720949 BZU720909:BZU720949 CJQ720909:CJQ720949 CTM720909:CTM720949 DDI720909:DDI720949 DNE720909:DNE720949 DXA720909:DXA720949 EGW720909:EGW720949 EQS720909:EQS720949 FAO720909:FAO720949 FKK720909:FKK720949 FUG720909:FUG720949 GEC720909:GEC720949 GNY720909:GNY720949 GXU720909:GXU720949 HHQ720909:HHQ720949 HRM720909:HRM720949 IBI720909:IBI720949 ILE720909:ILE720949 IVA720909:IVA720949 JEW720909:JEW720949 JOS720909:JOS720949 JYO720909:JYO720949 KIK720909:KIK720949 KSG720909:KSG720949 LCC720909:LCC720949 LLY720909:LLY720949 LVU720909:LVU720949 MFQ720909:MFQ720949 MPM720909:MPM720949 MZI720909:MZI720949 NJE720909:NJE720949 NTA720909:NTA720949 OCW720909:OCW720949 OMS720909:OMS720949 OWO720909:OWO720949 PGK720909:PGK720949 PQG720909:PQG720949 QAC720909:QAC720949 QJY720909:QJY720949 QTU720909:QTU720949 RDQ720909:RDQ720949 RNM720909:RNM720949 RXI720909:RXI720949 SHE720909:SHE720949 SRA720909:SRA720949 TAW720909:TAW720949 TKS720909:TKS720949 TUO720909:TUO720949 UEK720909:UEK720949 UOG720909:UOG720949 UYC720909:UYC720949 VHY720909:VHY720949 VRU720909:VRU720949 WBQ720909:WBQ720949 WLM720909:WLM720949 WVI720909:WVI720949 A786445:A786485 IW786445:IW786485 SS786445:SS786485 ACO786445:ACO786485 AMK786445:AMK786485 AWG786445:AWG786485 BGC786445:BGC786485 BPY786445:BPY786485 BZU786445:BZU786485 CJQ786445:CJQ786485 CTM786445:CTM786485 DDI786445:DDI786485 DNE786445:DNE786485 DXA786445:DXA786485 EGW786445:EGW786485 EQS786445:EQS786485 FAO786445:FAO786485 FKK786445:FKK786485 FUG786445:FUG786485 GEC786445:GEC786485 GNY786445:GNY786485 GXU786445:GXU786485 HHQ786445:HHQ786485 HRM786445:HRM786485 IBI786445:IBI786485 ILE786445:ILE786485 IVA786445:IVA786485 JEW786445:JEW786485 JOS786445:JOS786485 JYO786445:JYO786485 KIK786445:KIK786485 KSG786445:KSG786485 LCC786445:LCC786485 LLY786445:LLY786485 LVU786445:LVU786485 MFQ786445:MFQ786485 MPM786445:MPM786485 MZI786445:MZI786485 NJE786445:NJE786485 NTA786445:NTA786485 OCW786445:OCW786485 OMS786445:OMS786485 OWO786445:OWO786485 PGK786445:PGK786485 PQG786445:PQG786485 QAC786445:QAC786485 QJY786445:QJY786485 QTU786445:QTU786485 RDQ786445:RDQ786485 RNM786445:RNM786485 RXI786445:RXI786485 SHE786445:SHE786485 SRA786445:SRA786485 TAW786445:TAW786485 TKS786445:TKS786485 TUO786445:TUO786485 UEK786445:UEK786485 UOG786445:UOG786485 UYC786445:UYC786485 VHY786445:VHY786485 VRU786445:VRU786485 WBQ786445:WBQ786485 WLM786445:WLM786485 WVI786445:WVI786485 A851981:A852021 IW851981:IW852021 SS851981:SS852021 ACO851981:ACO852021 AMK851981:AMK852021 AWG851981:AWG852021 BGC851981:BGC852021 BPY851981:BPY852021 BZU851981:BZU852021 CJQ851981:CJQ852021 CTM851981:CTM852021 DDI851981:DDI852021 DNE851981:DNE852021 DXA851981:DXA852021 EGW851981:EGW852021 EQS851981:EQS852021 FAO851981:FAO852021 FKK851981:FKK852021 FUG851981:FUG852021 GEC851981:GEC852021 GNY851981:GNY852021 GXU851981:GXU852021 HHQ851981:HHQ852021 HRM851981:HRM852021 IBI851981:IBI852021 ILE851981:ILE852021 IVA851981:IVA852021 JEW851981:JEW852021 JOS851981:JOS852021 JYO851981:JYO852021 KIK851981:KIK852021 KSG851981:KSG852021 LCC851981:LCC852021 LLY851981:LLY852021 LVU851981:LVU852021 MFQ851981:MFQ852021 MPM851981:MPM852021 MZI851981:MZI852021 NJE851981:NJE852021 NTA851981:NTA852021 OCW851981:OCW852021 OMS851981:OMS852021 OWO851981:OWO852021 PGK851981:PGK852021 PQG851981:PQG852021 QAC851981:QAC852021 QJY851981:QJY852021 QTU851981:QTU852021 RDQ851981:RDQ852021 RNM851981:RNM852021 RXI851981:RXI852021 SHE851981:SHE852021 SRA851981:SRA852021 TAW851981:TAW852021 TKS851981:TKS852021 TUO851981:TUO852021 UEK851981:UEK852021 UOG851981:UOG852021 UYC851981:UYC852021 VHY851981:VHY852021 VRU851981:VRU852021 WBQ851981:WBQ852021 WLM851981:WLM852021 WVI851981:WVI852021 A917517:A917557 IW917517:IW917557 SS917517:SS917557 ACO917517:ACO917557 AMK917517:AMK917557 AWG917517:AWG917557 BGC917517:BGC917557 BPY917517:BPY917557 BZU917517:BZU917557 CJQ917517:CJQ917557 CTM917517:CTM917557 DDI917517:DDI917557 DNE917517:DNE917557 DXA917517:DXA917557 EGW917517:EGW917557 EQS917517:EQS917557 FAO917517:FAO917557 FKK917517:FKK917557 FUG917517:FUG917557 GEC917517:GEC917557 GNY917517:GNY917557 GXU917517:GXU917557 HHQ917517:HHQ917557 HRM917517:HRM917557 IBI917517:IBI917557 ILE917517:ILE917557 IVA917517:IVA917557 JEW917517:JEW917557 JOS917517:JOS917557 JYO917517:JYO917557 KIK917517:KIK917557 KSG917517:KSG917557 LCC917517:LCC917557 LLY917517:LLY917557 LVU917517:LVU917557 MFQ917517:MFQ917557 MPM917517:MPM917557 MZI917517:MZI917557 NJE917517:NJE917557 NTA917517:NTA917557 OCW917517:OCW917557 OMS917517:OMS917557 OWO917517:OWO917557 PGK917517:PGK917557 PQG917517:PQG917557 QAC917517:QAC917557 QJY917517:QJY917557 QTU917517:QTU917557 RDQ917517:RDQ917557 RNM917517:RNM917557 RXI917517:RXI917557 SHE917517:SHE917557 SRA917517:SRA917557 TAW917517:TAW917557 TKS917517:TKS917557 TUO917517:TUO917557 UEK917517:UEK917557 UOG917517:UOG917557 UYC917517:UYC917557 VHY917517:VHY917557 VRU917517:VRU917557 WBQ917517:WBQ917557 WLM917517:WLM917557 WVI917517:WVI917557 A983053:A983093 IW983053:IW983093 SS983053:SS983093 ACO983053:ACO983093 AMK983053:AMK983093 AWG983053:AWG983093 BGC983053:BGC983093 BPY983053:BPY983093 BZU983053:BZU983093 CJQ983053:CJQ983093 CTM983053:CTM983093 DDI983053:DDI983093 DNE983053:DNE983093 DXA983053:DXA983093 EGW983053:EGW983093 EQS983053:EQS983093 FAO983053:FAO983093 FKK983053:FKK983093 FUG983053:FUG983093 GEC983053:GEC983093 GNY983053:GNY983093 GXU983053:GXU983093 HHQ983053:HHQ983093 HRM983053:HRM983093 IBI983053:IBI983093 ILE983053:ILE983093 IVA983053:IVA983093 JEW983053:JEW983093 JOS983053:JOS983093 JYO983053:JYO983093 KIK983053:KIK983093 KSG983053:KSG983093 LCC983053:LCC983093 LLY983053:LLY983093 LVU983053:LVU983093 MFQ983053:MFQ983093 MPM983053:MPM983093 MZI983053:MZI983093 NJE983053:NJE983093 NTA983053:NTA983093 OCW983053:OCW983093 OMS983053:OMS983093 OWO983053:OWO983093 PGK983053:PGK983093 PQG983053:PQG983093 QAC983053:QAC983093 QJY983053:QJY983093 QTU983053:QTU983093 RDQ983053:RDQ983093 RNM983053:RNM983093 RXI983053:RXI983093 SHE983053:SHE983093 SRA983053:SRA983093 TAW983053:TAW983093 TKS983053:TKS983093 TUO983053:TUO983093 UEK983053:UEK983093 UOG983053:UOG983093 UYC983053:UYC983093 VHY983053:VHY983093 VRU983053:VRU983093 WBQ983053:WBQ983093 WLM983053:WLM983093 WVI983053:WVI983093">
      <mc:AlternateContent xmlns:x12ac="http://schemas.microsoft.com/office/spreadsheetml/2011/1/ac" xmlns:mc="http://schemas.openxmlformats.org/markup-compatibility/2006">
        <mc:Choice Requires="x12ac">
          <x12ac:list>Käyttö- ja kiinteä omaisuus, Ostopalvelut,"Aineet, tarvikkeet ja muut kustannukset", Matkakustannukset (15% malli), Yksikkökustannus</x12ac:list>
        </mc:Choice>
        <mc:Fallback>
          <formula1>"Käyttö- ja kiinteä omaisuus, Ostopalvelut,Aineet, tarvikkeet ja muut kustannukset, Matkakustannukset (15% malli), Yksikkökustannus"</formula1>
        </mc:Fallback>
      </mc:AlternateContent>
    </dataValidation>
  </dataValidations>
  <hyperlinks>
    <hyperlink ref="I3:K3" location="'Aloita tästä'!A1" display="PALAA TÄSTÄ KANSISIVULLE"/>
  </hyperlinks>
  <pageMargins left="0.39370078740157483" right="0.70866141732283472" top="0.59055118110236227" bottom="0.39370078740157483" header="0.39370078740157483" footer="0.31496062992125984"/>
  <pageSetup paperSize="9" orientation="landscape" r:id="rId1"/>
  <headerFooter>
    <oddHeader xml:space="preserve">&amp;R&amp;A - &amp;P(&amp;N)
</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AC229"/>
  <sheetViews>
    <sheetView showGridLines="0" zoomScaleNormal="100" workbookViewId="0">
      <selection sqref="A1:J130"/>
    </sheetView>
  </sheetViews>
  <sheetFormatPr defaultRowHeight="12.75" x14ac:dyDescent="0.2"/>
  <cols>
    <col min="1" max="1" width="10.28515625" customWidth="1"/>
    <col min="3" max="3" width="4.85546875" customWidth="1"/>
    <col min="4" max="4" width="9.140625" customWidth="1"/>
    <col min="6" max="7" width="9.140625" customWidth="1"/>
    <col min="9" max="9" width="9.42578125" customWidth="1"/>
    <col min="10" max="10" width="10.28515625" customWidth="1"/>
    <col min="11" max="11" width="1.85546875" style="178" customWidth="1"/>
    <col min="12" max="12" width="14.5703125" style="404" customWidth="1"/>
    <col min="13" max="27" width="9.140625" style="178"/>
  </cols>
  <sheetData>
    <row r="1" spans="1:25" x14ac:dyDescent="0.2">
      <c r="A1" s="24"/>
      <c r="B1" s="24"/>
      <c r="C1" s="24"/>
      <c r="D1" s="24"/>
      <c r="E1" s="24"/>
      <c r="F1" s="24"/>
      <c r="G1" s="24"/>
      <c r="H1" s="24"/>
      <c r="I1" s="24"/>
      <c r="J1" s="24"/>
      <c r="K1" s="177"/>
      <c r="L1" s="403"/>
    </row>
    <row r="2" spans="1:25" x14ac:dyDescent="0.2">
      <c r="A2" s="24"/>
      <c r="B2" s="24"/>
      <c r="C2" s="24"/>
      <c r="D2" s="24"/>
      <c r="E2" s="24"/>
      <c r="F2" s="24"/>
      <c r="G2" s="24"/>
      <c r="H2" s="24"/>
      <c r="I2" s="24"/>
      <c r="J2" s="24"/>
      <c r="K2" s="177"/>
      <c r="L2" s="403"/>
    </row>
    <row r="3" spans="1:25" x14ac:dyDescent="0.2">
      <c r="A3" s="24"/>
      <c r="B3" s="24"/>
      <c r="C3" s="24"/>
      <c r="D3" s="24"/>
      <c r="E3" s="24"/>
      <c r="F3" s="24"/>
      <c r="G3" s="24"/>
      <c r="H3" s="24"/>
      <c r="I3" s="24"/>
      <c r="J3" s="24"/>
      <c r="K3" s="177"/>
      <c r="L3" s="403"/>
      <c r="N3" s="551" t="s">
        <v>307</v>
      </c>
      <c r="O3" s="552"/>
      <c r="P3" s="553"/>
    </row>
    <row r="4" spans="1:25" x14ac:dyDescent="0.2">
      <c r="A4" s="24"/>
      <c r="B4" s="24"/>
      <c r="C4" s="24"/>
      <c r="D4" s="24"/>
      <c r="E4" s="24"/>
      <c r="F4" s="24"/>
      <c r="G4" s="24"/>
      <c r="H4" s="24"/>
      <c r="I4" s="24"/>
      <c r="J4" s="24"/>
      <c r="K4" s="177"/>
      <c r="L4" s="403"/>
    </row>
    <row r="5" spans="1:25" x14ac:dyDescent="0.2">
      <c r="A5" s="24"/>
      <c r="B5" s="24"/>
      <c r="C5" s="24"/>
      <c r="D5" s="24"/>
      <c r="E5" s="24"/>
      <c r="F5" s="24"/>
      <c r="G5" s="24"/>
      <c r="H5" s="24"/>
      <c r="I5" s="24"/>
      <c r="J5" s="24"/>
      <c r="K5" s="177"/>
      <c r="L5" s="403"/>
    </row>
    <row r="6" spans="1:25" x14ac:dyDescent="0.2">
      <c r="A6" s="24"/>
      <c r="B6" s="24"/>
      <c r="C6" s="24"/>
      <c r="D6" s="24"/>
      <c r="E6" s="24"/>
      <c r="F6" s="24"/>
      <c r="G6" s="24"/>
      <c r="H6" s="24"/>
      <c r="I6" s="24"/>
      <c r="J6" s="24"/>
      <c r="K6" s="177"/>
      <c r="L6" s="403"/>
    </row>
    <row r="7" spans="1:25" x14ac:dyDescent="0.2">
      <c r="A7" s="114" t="s">
        <v>74</v>
      </c>
      <c r="B7" s="24"/>
      <c r="C7" s="24"/>
      <c r="D7" s="24"/>
      <c r="E7" s="24"/>
      <c r="F7" s="24"/>
      <c r="G7" s="24"/>
      <c r="H7" s="24"/>
      <c r="I7" s="24"/>
      <c r="J7" s="24"/>
      <c r="K7" s="177"/>
      <c r="L7" s="403"/>
    </row>
    <row r="8" spans="1:25" x14ac:dyDescent="0.2">
      <c r="A8" s="24"/>
      <c r="B8" s="24"/>
      <c r="C8" s="24"/>
      <c r="D8" s="24"/>
      <c r="E8" s="24"/>
      <c r="F8" s="24"/>
      <c r="G8" s="24"/>
      <c r="H8" s="24"/>
      <c r="I8" s="24"/>
      <c r="J8" s="24"/>
      <c r="K8" s="177"/>
      <c r="L8" s="403"/>
    </row>
    <row r="9" spans="1:25" ht="83.25" customHeight="1" x14ac:dyDescent="0.2">
      <c r="A9" s="583" t="s">
        <v>75</v>
      </c>
      <c r="B9" s="583"/>
      <c r="C9" s="583"/>
      <c r="D9" s="583"/>
      <c r="E9" s="583"/>
      <c r="F9" s="583"/>
      <c r="G9" s="583"/>
      <c r="H9" s="583"/>
      <c r="I9" s="583"/>
      <c r="J9" s="24"/>
      <c r="K9" s="177"/>
      <c r="L9" s="403"/>
    </row>
    <row r="10" spans="1:25" ht="39.6" customHeight="1" x14ac:dyDescent="0.2">
      <c r="A10" s="584" t="s">
        <v>87</v>
      </c>
      <c r="B10" s="584"/>
      <c r="C10" s="584"/>
      <c r="D10" s="584"/>
      <c r="E10" s="584"/>
      <c r="F10" s="584"/>
      <c r="G10" s="584"/>
      <c r="H10" s="584"/>
      <c r="I10" s="584"/>
      <c r="J10" s="585"/>
      <c r="K10" s="196"/>
      <c r="L10" s="210"/>
    </row>
    <row r="11" spans="1:25" ht="40.5" customHeight="1" x14ac:dyDescent="0.2">
      <c r="A11" s="381"/>
      <c r="B11" s="381"/>
      <c r="C11" s="381"/>
      <c r="D11" s="381"/>
      <c r="E11" s="381"/>
      <c r="F11" s="381"/>
      <c r="G11" s="381"/>
      <c r="H11" s="381"/>
      <c r="I11" s="381"/>
      <c r="J11" s="383" t="s">
        <v>235</v>
      </c>
      <c r="K11" s="196"/>
      <c r="L11" s="210"/>
    </row>
    <row r="12" spans="1:25" x14ac:dyDescent="0.2">
      <c r="A12" s="384" t="s">
        <v>369</v>
      </c>
      <c r="B12" s="385"/>
      <c r="C12" s="385"/>
      <c r="D12" s="385"/>
      <c r="E12" s="385"/>
      <c r="F12" s="385"/>
      <c r="G12" s="385"/>
      <c r="H12" s="385"/>
      <c r="I12" s="15"/>
      <c r="J12" s="292">
        <f>J14+J16+J18+J20</f>
        <v>4</v>
      </c>
      <c r="K12" s="41"/>
      <c r="L12" s="104" t="s">
        <v>370</v>
      </c>
      <c r="M12" s="180"/>
      <c r="N12" s="180"/>
      <c r="O12" s="180"/>
      <c r="P12" s="180"/>
      <c r="Q12" s="180"/>
      <c r="R12" s="180"/>
      <c r="S12" s="180"/>
      <c r="T12" s="180"/>
      <c r="U12" s="180"/>
      <c r="V12" s="180"/>
      <c r="W12" s="180"/>
      <c r="X12" s="180"/>
      <c r="Y12" s="180"/>
    </row>
    <row r="13" spans="1:25" x14ac:dyDescent="0.2">
      <c r="A13" s="15"/>
      <c r="B13" s="15"/>
      <c r="C13" s="15"/>
      <c r="D13" s="15"/>
      <c r="E13" s="15"/>
      <c r="F13" s="15"/>
      <c r="G13" s="15"/>
      <c r="H13" s="15"/>
      <c r="I13" s="15"/>
      <c r="J13" s="16"/>
      <c r="K13" s="41"/>
      <c r="L13" s="210"/>
    </row>
    <row r="14" spans="1:25" x14ac:dyDescent="0.2">
      <c r="A14" s="15"/>
      <c r="B14" s="105" t="s">
        <v>371</v>
      </c>
      <c r="C14" s="15"/>
      <c r="D14" s="15"/>
      <c r="E14" s="15"/>
      <c r="F14" s="15"/>
      <c r="G14" s="15"/>
      <c r="H14" s="15"/>
      <c r="I14" s="15"/>
      <c r="J14" s="132">
        <v>1</v>
      </c>
      <c r="K14" s="386"/>
      <c r="L14" s="104" t="s">
        <v>372</v>
      </c>
      <c r="M14" s="180"/>
      <c r="N14" s="180"/>
      <c r="O14" s="180"/>
      <c r="P14" s="180"/>
      <c r="Q14" s="180"/>
      <c r="R14" s="180"/>
      <c r="S14" s="180"/>
      <c r="T14" s="180"/>
      <c r="U14" s="180"/>
      <c r="V14" s="180"/>
      <c r="W14" s="180"/>
      <c r="X14" s="180"/>
      <c r="Y14" s="180"/>
    </row>
    <row r="15" spans="1:25" x14ac:dyDescent="0.2">
      <c r="A15" s="15"/>
      <c r="B15" s="105"/>
      <c r="C15" s="15"/>
      <c r="D15" s="15"/>
      <c r="E15" s="15"/>
      <c r="F15" s="15"/>
      <c r="G15" s="15"/>
      <c r="H15" s="15"/>
      <c r="I15" s="15"/>
      <c r="J15" s="387"/>
      <c r="K15" s="386"/>
      <c r="L15" s="195"/>
      <c r="M15" s="177"/>
      <c r="N15" s="177"/>
      <c r="O15" s="177"/>
      <c r="P15" s="177"/>
      <c r="Q15" s="177"/>
      <c r="R15" s="177"/>
      <c r="S15" s="177"/>
      <c r="T15" s="177"/>
      <c r="U15" s="177"/>
      <c r="V15" s="177"/>
      <c r="W15" s="177"/>
      <c r="X15" s="177"/>
    </row>
    <row r="16" spans="1:25" x14ac:dyDescent="0.2">
      <c r="A16" s="15"/>
      <c r="B16" s="105" t="s">
        <v>373</v>
      </c>
      <c r="C16" s="15"/>
      <c r="D16" s="15"/>
      <c r="E16" s="15"/>
      <c r="F16" s="15"/>
      <c r="G16" s="15"/>
      <c r="H16" s="15"/>
      <c r="I16" s="15"/>
      <c r="J16" s="118">
        <v>1</v>
      </c>
      <c r="K16" s="388"/>
      <c r="L16" s="104" t="s">
        <v>374</v>
      </c>
      <c r="M16" s="180"/>
      <c r="N16" s="180"/>
      <c r="O16" s="180"/>
      <c r="P16" s="180"/>
      <c r="Q16" s="180"/>
      <c r="R16" s="180"/>
      <c r="S16" s="180"/>
      <c r="T16" s="180"/>
      <c r="U16" s="180"/>
      <c r="V16" s="180"/>
      <c r="W16" s="180"/>
      <c r="X16" s="180"/>
      <c r="Y16" s="180"/>
    </row>
    <row r="17" spans="1:29" ht="12.75" customHeight="1" x14ac:dyDescent="0.2">
      <c r="A17" s="15"/>
      <c r="B17" s="385"/>
      <c r="C17" s="385"/>
      <c r="D17" s="385"/>
      <c r="E17" s="385"/>
      <c r="F17" s="385"/>
      <c r="G17" s="385"/>
      <c r="H17" s="385"/>
      <c r="I17" s="15"/>
      <c r="J17" s="389"/>
      <c r="K17" s="386"/>
      <c r="L17" s="210"/>
    </row>
    <row r="18" spans="1:29" x14ac:dyDescent="0.2">
      <c r="A18" s="15"/>
      <c r="B18" s="385" t="s">
        <v>375</v>
      </c>
      <c r="C18" s="385"/>
      <c r="D18" s="385"/>
      <c r="E18" s="385"/>
      <c r="F18" s="385"/>
      <c r="G18" s="385"/>
      <c r="H18" s="385"/>
      <c r="I18" s="15"/>
      <c r="J18" s="117">
        <v>1</v>
      </c>
      <c r="K18" s="386"/>
      <c r="L18" s="104" t="s">
        <v>376</v>
      </c>
      <c r="M18" s="180"/>
      <c r="N18" s="180"/>
      <c r="O18" s="180"/>
      <c r="P18" s="180"/>
      <c r="Q18" s="180"/>
      <c r="R18" s="180"/>
      <c r="S18" s="180"/>
      <c r="T18" s="180"/>
      <c r="U18" s="180"/>
      <c r="V18" s="180"/>
      <c r="W18" s="180"/>
      <c r="X18" s="180"/>
      <c r="Y18" s="180"/>
    </row>
    <row r="19" spans="1:29" x14ac:dyDescent="0.2">
      <c r="A19" s="106"/>
      <c r="B19" s="15"/>
      <c r="C19" s="15"/>
      <c r="D19" s="15"/>
      <c r="E19" s="15"/>
      <c r="F19" s="15"/>
      <c r="G19" s="15"/>
      <c r="H19" s="15"/>
      <c r="I19" s="15"/>
      <c r="J19" s="16"/>
      <c r="K19" s="41"/>
      <c r="L19" s="210"/>
      <c r="M19" s="177"/>
      <c r="N19" s="177"/>
      <c r="O19" s="177"/>
      <c r="P19" s="177"/>
      <c r="Q19" s="177"/>
      <c r="R19" s="177"/>
      <c r="S19" s="177"/>
      <c r="T19" s="177"/>
      <c r="U19" s="177"/>
      <c r="V19" s="177"/>
      <c r="W19" s="177"/>
      <c r="X19" s="177"/>
      <c r="Y19" s="177"/>
      <c r="Z19" s="177"/>
      <c r="AA19" s="177"/>
      <c r="AB19" s="24"/>
      <c r="AC19" s="24"/>
    </row>
    <row r="20" spans="1:29" x14ac:dyDescent="0.2">
      <c r="A20" s="106"/>
      <c r="B20" s="105" t="s">
        <v>377</v>
      </c>
      <c r="C20" s="15"/>
      <c r="D20" s="15"/>
      <c r="E20" s="15"/>
      <c r="F20" s="15"/>
      <c r="G20" s="15"/>
      <c r="H20" s="15"/>
      <c r="I20" s="15"/>
      <c r="J20" s="117">
        <v>1</v>
      </c>
      <c r="K20" s="41"/>
      <c r="L20" s="179" t="s">
        <v>378</v>
      </c>
      <c r="M20" s="180"/>
      <c r="N20" s="180"/>
      <c r="O20" s="180"/>
      <c r="P20" s="180"/>
      <c r="Q20" s="180"/>
      <c r="R20" s="180"/>
      <c r="S20" s="180"/>
      <c r="T20" s="180"/>
      <c r="U20" s="180"/>
      <c r="V20" s="180"/>
      <c r="W20" s="180"/>
      <c r="X20" s="180"/>
      <c r="Y20" s="180"/>
    </row>
    <row r="21" spans="1:29" x14ac:dyDescent="0.2">
      <c r="A21" s="106"/>
      <c r="B21" s="15"/>
      <c r="C21" s="15"/>
      <c r="D21" s="15"/>
      <c r="E21" s="15"/>
      <c r="F21" s="15"/>
      <c r="G21" s="15"/>
      <c r="H21" s="15"/>
      <c r="I21" s="15"/>
      <c r="J21" s="16"/>
      <c r="K21" s="41"/>
      <c r="L21" s="210"/>
    </row>
    <row r="22" spans="1:29" x14ac:dyDescent="0.2">
      <c r="A22" s="106"/>
      <c r="B22" s="105" t="s">
        <v>148</v>
      </c>
      <c r="C22" s="582"/>
      <c r="D22" s="582"/>
      <c r="E22" s="582"/>
      <c r="F22" s="582"/>
      <c r="G22" s="582"/>
      <c r="H22" s="582"/>
      <c r="I22" s="582"/>
      <c r="J22" s="582"/>
      <c r="K22" s="41"/>
      <c r="L22" s="104" t="s">
        <v>379</v>
      </c>
      <c r="M22" s="104"/>
      <c r="N22" s="104"/>
      <c r="O22" s="104"/>
      <c r="P22" s="104"/>
      <c r="Q22" s="104"/>
      <c r="R22" s="104"/>
      <c r="S22" s="104"/>
      <c r="T22" s="104"/>
      <c r="U22" s="104"/>
      <c r="V22" s="104"/>
      <c r="W22" s="104"/>
      <c r="X22" s="104"/>
      <c r="Y22" s="104"/>
    </row>
    <row r="23" spans="1:29" x14ac:dyDescent="0.2">
      <c r="A23" s="106"/>
      <c r="B23" s="15"/>
      <c r="C23" s="582"/>
      <c r="D23" s="582"/>
      <c r="E23" s="582"/>
      <c r="F23" s="582"/>
      <c r="G23" s="582"/>
      <c r="H23" s="582"/>
      <c r="I23" s="582"/>
      <c r="J23" s="582"/>
      <c r="K23" s="41"/>
      <c r="L23" s="210"/>
      <c r="M23" s="177"/>
      <c r="N23" s="177"/>
      <c r="O23" s="177"/>
      <c r="P23" s="177"/>
      <c r="Q23" s="177"/>
      <c r="R23" s="177"/>
      <c r="S23" s="177"/>
      <c r="T23" s="177"/>
      <c r="U23" s="177"/>
      <c r="V23" s="177"/>
      <c r="W23" s="177"/>
      <c r="X23" s="177"/>
      <c r="Y23" s="177"/>
    </row>
    <row r="24" spans="1:29" x14ac:dyDescent="0.2">
      <c r="A24" s="106"/>
      <c r="B24" s="15"/>
      <c r="C24" s="582"/>
      <c r="D24" s="582"/>
      <c r="E24" s="582"/>
      <c r="F24" s="582"/>
      <c r="G24" s="582"/>
      <c r="H24" s="582"/>
      <c r="I24" s="582"/>
      <c r="J24" s="582"/>
      <c r="K24" s="41"/>
      <c r="L24" s="210"/>
    </row>
    <row r="25" spans="1:29" x14ac:dyDescent="0.2">
      <c r="A25" s="106"/>
      <c r="B25" s="15"/>
      <c r="C25" s="582"/>
      <c r="D25" s="582"/>
      <c r="E25" s="582"/>
      <c r="F25" s="582"/>
      <c r="G25" s="582"/>
      <c r="H25" s="582"/>
      <c r="I25" s="582"/>
      <c r="J25" s="582"/>
      <c r="K25" s="41"/>
      <c r="L25" s="210"/>
    </row>
    <row r="26" spans="1:29" x14ac:dyDescent="0.2">
      <c r="A26" s="106"/>
      <c r="B26" s="15"/>
      <c r="C26" s="582"/>
      <c r="D26" s="582"/>
      <c r="E26" s="582"/>
      <c r="F26" s="582"/>
      <c r="G26" s="582"/>
      <c r="H26" s="582"/>
      <c r="I26" s="582"/>
      <c r="J26" s="582"/>
      <c r="K26" s="41"/>
      <c r="L26" s="210"/>
      <c r="M26" s="177"/>
      <c r="N26" s="177"/>
      <c r="O26" s="177"/>
      <c r="P26" s="177"/>
      <c r="Q26" s="177"/>
      <c r="R26" s="177"/>
      <c r="S26" s="177"/>
      <c r="T26" s="177"/>
      <c r="U26" s="177"/>
      <c r="V26" s="177"/>
      <c r="W26" s="177"/>
    </row>
    <row r="27" spans="1:29" x14ac:dyDescent="0.2">
      <c r="A27" s="106"/>
      <c r="B27" s="15"/>
      <c r="C27" s="15"/>
      <c r="D27" s="15"/>
      <c r="E27" s="15"/>
      <c r="F27" s="15"/>
      <c r="G27" s="15"/>
      <c r="H27" s="15"/>
      <c r="I27" s="15"/>
      <c r="J27" s="16"/>
      <c r="K27" s="41"/>
      <c r="L27" s="409"/>
      <c r="M27" s="177"/>
      <c r="N27" s="177"/>
      <c r="O27" s="177"/>
      <c r="P27" s="177"/>
      <c r="Q27" s="177"/>
      <c r="R27" s="177"/>
      <c r="S27" s="177"/>
      <c r="T27" s="177"/>
      <c r="U27" s="177"/>
      <c r="V27" s="177"/>
      <c r="W27" s="177"/>
      <c r="X27" s="177"/>
      <c r="Y27" s="177"/>
      <c r="Z27" s="177"/>
    </row>
    <row r="28" spans="1:29" x14ac:dyDescent="0.2">
      <c r="A28" s="107" t="s">
        <v>380</v>
      </c>
      <c r="B28" s="15"/>
      <c r="C28" s="15"/>
      <c r="D28" s="15"/>
      <c r="E28" s="15"/>
      <c r="F28" s="15"/>
      <c r="G28" s="15"/>
      <c r="H28" s="15"/>
      <c r="I28" s="15"/>
      <c r="J28" s="16"/>
      <c r="K28" s="41"/>
      <c r="L28" s="409"/>
      <c r="M28" s="177"/>
      <c r="N28" s="177"/>
      <c r="O28" s="177"/>
      <c r="P28" s="177"/>
      <c r="Q28" s="177"/>
      <c r="R28" s="177"/>
      <c r="S28" s="177"/>
      <c r="T28" s="177"/>
      <c r="U28" s="177"/>
      <c r="V28" s="177"/>
      <c r="W28" s="177"/>
      <c r="X28" s="177"/>
      <c r="Y28" s="177"/>
      <c r="Z28" s="177"/>
    </row>
    <row r="29" spans="1:29" x14ac:dyDescent="0.2">
      <c r="A29" s="107"/>
      <c r="B29" s="15"/>
      <c r="C29" s="15"/>
      <c r="D29" s="15"/>
      <c r="E29" s="15"/>
      <c r="F29" s="15"/>
      <c r="G29" s="15"/>
      <c r="H29" s="15"/>
      <c r="I29" s="15"/>
      <c r="J29" s="16"/>
      <c r="K29" s="41"/>
      <c r="L29" s="409"/>
      <c r="M29" s="177"/>
      <c r="N29" s="177"/>
      <c r="O29" s="177"/>
      <c r="P29" s="177"/>
      <c r="Q29" s="177"/>
      <c r="R29" s="177"/>
      <c r="S29" s="177"/>
      <c r="T29" s="177"/>
      <c r="U29" s="177"/>
      <c r="V29" s="177"/>
      <c r="W29" s="177"/>
      <c r="X29" s="177"/>
      <c r="Y29" s="177"/>
      <c r="Z29" s="177"/>
    </row>
    <row r="30" spans="1:29" x14ac:dyDescent="0.2">
      <c r="A30" s="106"/>
      <c r="B30" s="105" t="s">
        <v>381</v>
      </c>
      <c r="C30" s="15"/>
      <c r="D30" s="15"/>
      <c r="E30" s="15"/>
      <c r="F30" s="15"/>
      <c r="G30" s="15"/>
      <c r="H30" s="15"/>
      <c r="I30" s="15"/>
      <c r="J30" s="117"/>
      <c r="K30" s="386"/>
      <c r="L30" s="104" t="s">
        <v>382</v>
      </c>
      <c r="M30" s="104"/>
      <c r="N30" s="104"/>
      <c r="O30" s="104"/>
      <c r="P30" s="104"/>
      <c r="Q30" s="104"/>
      <c r="R30" s="104"/>
      <c r="S30" s="104"/>
      <c r="T30" s="104"/>
      <c r="U30" s="104"/>
      <c r="V30" s="104"/>
      <c r="W30" s="104"/>
      <c r="X30" s="104"/>
      <c r="Y30" s="104"/>
    </row>
    <row r="31" spans="1:29" x14ac:dyDescent="0.2">
      <c r="A31" s="106"/>
      <c r="B31" s="105"/>
      <c r="C31" s="15"/>
      <c r="D31" s="15"/>
      <c r="E31" s="15"/>
      <c r="F31" s="15"/>
      <c r="G31" s="15"/>
      <c r="H31" s="15"/>
      <c r="I31" s="15"/>
      <c r="J31" s="16"/>
      <c r="K31" s="41"/>
      <c r="L31" s="210"/>
      <c r="M31" s="177"/>
      <c r="N31" s="177"/>
      <c r="O31" s="177"/>
      <c r="P31" s="177"/>
      <c r="Q31" s="177"/>
      <c r="R31" s="177"/>
      <c r="S31" s="177"/>
      <c r="T31" s="177"/>
      <c r="U31" s="177"/>
      <c r="V31" s="177"/>
      <c r="W31" s="177"/>
    </row>
    <row r="32" spans="1:29" x14ac:dyDescent="0.2">
      <c r="A32" s="106"/>
      <c r="B32" s="105" t="s">
        <v>383</v>
      </c>
      <c r="C32" s="15"/>
      <c r="D32" s="15"/>
      <c r="E32" s="15"/>
      <c r="F32" s="15"/>
      <c r="G32" s="15"/>
      <c r="H32" s="15"/>
      <c r="I32" s="15"/>
      <c r="J32" s="117"/>
      <c r="K32" s="41"/>
      <c r="L32" s="104" t="s">
        <v>384</v>
      </c>
      <c r="M32" s="180"/>
      <c r="N32" s="180"/>
      <c r="O32" s="180"/>
      <c r="P32" s="180"/>
      <c r="Q32" s="180"/>
      <c r="R32" s="180"/>
      <c r="S32" s="180"/>
      <c r="T32" s="180"/>
      <c r="U32" s="180"/>
      <c r="V32" s="180"/>
      <c r="W32" s="180"/>
      <c r="X32" s="180"/>
      <c r="Y32" s="180"/>
    </row>
    <row r="33" spans="1:25" x14ac:dyDescent="0.2">
      <c r="A33" s="107"/>
      <c r="B33" s="15"/>
      <c r="C33" s="15"/>
      <c r="D33" s="15"/>
      <c r="E33" s="15"/>
      <c r="F33" s="15"/>
      <c r="G33" s="15"/>
      <c r="H33" s="15"/>
      <c r="I33" s="15"/>
      <c r="J33" s="32"/>
      <c r="K33" s="386"/>
      <c r="L33" s="210"/>
    </row>
    <row r="34" spans="1:25" x14ac:dyDescent="0.2">
      <c r="A34" s="175" t="s">
        <v>385</v>
      </c>
      <c r="B34" s="15"/>
      <c r="C34" s="15"/>
      <c r="D34" s="15"/>
      <c r="E34" s="15"/>
      <c r="F34" s="15"/>
      <c r="G34" s="15"/>
      <c r="H34" s="15"/>
      <c r="I34" s="15"/>
      <c r="J34" s="292">
        <f>J36+J38</f>
        <v>0</v>
      </c>
      <c r="K34" s="386"/>
      <c r="L34" s="104" t="s">
        <v>386</v>
      </c>
      <c r="M34" s="104"/>
      <c r="N34" s="104"/>
      <c r="O34" s="104"/>
      <c r="P34" s="104"/>
      <c r="Q34" s="104"/>
      <c r="R34" s="104"/>
      <c r="S34" s="104"/>
      <c r="T34" s="104"/>
      <c r="U34" s="104"/>
      <c r="V34" s="104"/>
      <c r="W34" s="104"/>
      <c r="X34" s="104"/>
      <c r="Y34" s="104"/>
    </row>
    <row r="35" spans="1:25" x14ac:dyDescent="0.2">
      <c r="A35" s="106"/>
      <c r="B35" s="15"/>
      <c r="C35" s="15"/>
      <c r="D35" s="15"/>
      <c r="E35" s="15"/>
      <c r="F35" s="15"/>
      <c r="G35" s="15"/>
      <c r="H35" s="15"/>
      <c r="I35" s="15"/>
      <c r="J35" s="389"/>
      <c r="K35" s="386"/>
      <c r="L35" s="210"/>
    </row>
    <row r="36" spans="1:25" x14ac:dyDescent="0.2">
      <c r="A36" s="106"/>
      <c r="B36" s="105" t="s">
        <v>387</v>
      </c>
      <c r="C36" s="15"/>
      <c r="D36" s="15"/>
      <c r="E36" s="15"/>
      <c r="F36" s="15"/>
      <c r="G36" s="15"/>
      <c r="H36" s="15"/>
      <c r="I36" s="15"/>
      <c r="J36" s="117"/>
      <c r="K36" s="386"/>
      <c r="L36" s="104" t="s">
        <v>388</v>
      </c>
      <c r="M36" s="180"/>
      <c r="N36" s="180"/>
      <c r="O36" s="180"/>
      <c r="P36" s="180"/>
      <c r="Q36" s="180"/>
      <c r="R36" s="180"/>
      <c r="S36" s="180"/>
      <c r="T36" s="180"/>
      <c r="U36" s="180"/>
      <c r="V36" s="180"/>
      <c r="W36" s="180"/>
      <c r="X36" s="180"/>
      <c r="Y36" s="180"/>
    </row>
    <row r="37" spans="1:25" x14ac:dyDescent="0.2">
      <c r="A37" s="106"/>
      <c r="B37" s="15"/>
      <c r="C37" s="15"/>
      <c r="D37" s="15"/>
      <c r="E37" s="15"/>
      <c r="F37" s="15"/>
      <c r="G37" s="15"/>
      <c r="H37" s="15"/>
      <c r="I37" s="15"/>
      <c r="J37" s="389"/>
      <c r="K37" s="386"/>
      <c r="L37" s="210"/>
    </row>
    <row r="38" spans="1:25" x14ac:dyDescent="0.2">
      <c r="A38" s="106"/>
      <c r="B38" s="105" t="s">
        <v>389</v>
      </c>
      <c r="C38" s="15"/>
      <c r="D38" s="15"/>
      <c r="E38" s="15"/>
      <c r="F38" s="15"/>
      <c r="G38" s="15"/>
      <c r="H38" s="15"/>
      <c r="I38" s="15"/>
      <c r="J38" s="117"/>
      <c r="K38" s="386"/>
      <c r="L38" s="104" t="s">
        <v>390</v>
      </c>
      <c r="M38" s="180"/>
      <c r="N38" s="180"/>
      <c r="O38" s="180"/>
      <c r="P38" s="180"/>
      <c r="Q38" s="180"/>
      <c r="R38" s="180"/>
      <c r="S38" s="180"/>
      <c r="T38" s="180"/>
      <c r="U38" s="180"/>
      <c r="V38" s="180"/>
      <c r="W38" s="180"/>
      <c r="X38" s="180"/>
      <c r="Y38" s="180"/>
    </row>
    <row r="39" spans="1:25" x14ac:dyDescent="0.2">
      <c r="A39" s="106"/>
      <c r="B39" s="15"/>
      <c r="C39" s="15"/>
      <c r="D39" s="15"/>
      <c r="E39" s="15"/>
      <c r="F39" s="15"/>
      <c r="G39" s="15"/>
      <c r="H39" s="15"/>
      <c r="I39" s="15"/>
      <c r="J39" s="32"/>
      <c r="K39" s="386"/>
      <c r="L39" s="210"/>
    </row>
    <row r="40" spans="1:25" x14ac:dyDescent="0.2">
      <c r="A40" s="106"/>
      <c r="B40" s="105" t="s">
        <v>148</v>
      </c>
      <c r="C40" s="582"/>
      <c r="D40" s="582"/>
      <c r="E40" s="582"/>
      <c r="F40" s="582"/>
      <c r="G40" s="582"/>
      <c r="H40" s="582"/>
      <c r="I40" s="582"/>
      <c r="J40" s="582"/>
      <c r="K40" s="386"/>
      <c r="L40" s="104" t="s">
        <v>391</v>
      </c>
      <c r="M40" s="104"/>
      <c r="N40" s="104"/>
      <c r="O40" s="104"/>
      <c r="P40" s="104"/>
      <c r="Q40" s="104"/>
      <c r="R40" s="104"/>
      <c r="S40" s="104"/>
      <c r="T40" s="104"/>
      <c r="U40" s="104"/>
      <c r="V40" s="104"/>
      <c r="W40" s="104"/>
      <c r="X40" s="104"/>
      <c r="Y40" s="104"/>
    </row>
    <row r="41" spans="1:25" x14ac:dyDescent="0.2">
      <c r="A41" s="106"/>
      <c r="B41" s="15"/>
      <c r="C41" s="582"/>
      <c r="D41" s="582"/>
      <c r="E41" s="582"/>
      <c r="F41" s="582"/>
      <c r="G41" s="582"/>
      <c r="H41" s="582"/>
      <c r="I41" s="582"/>
      <c r="J41" s="582"/>
      <c r="K41" s="386"/>
      <c r="L41" s="409"/>
      <c r="M41" s="177"/>
      <c r="N41" s="177"/>
      <c r="O41" s="177"/>
      <c r="P41" s="177"/>
      <c r="Q41" s="177"/>
      <c r="R41" s="177"/>
      <c r="S41" s="177"/>
      <c r="T41" s="177"/>
      <c r="U41" s="177"/>
      <c r="V41" s="177"/>
      <c r="W41" s="177"/>
      <c r="X41" s="177"/>
      <c r="Y41" s="177"/>
    </row>
    <row r="42" spans="1:25" x14ac:dyDescent="0.2">
      <c r="A42" s="107"/>
      <c r="B42" s="15"/>
      <c r="C42" s="582"/>
      <c r="D42" s="582"/>
      <c r="E42" s="582"/>
      <c r="F42" s="582"/>
      <c r="G42" s="582"/>
      <c r="H42" s="582"/>
      <c r="I42" s="582"/>
      <c r="J42" s="582"/>
      <c r="K42" s="386"/>
      <c r="L42" s="409"/>
      <c r="M42" s="177"/>
      <c r="N42" s="177"/>
      <c r="O42" s="177"/>
      <c r="P42" s="177"/>
      <c r="Q42" s="177"/>
      <c r="R42" s="177"/>
      <c r="S42" s="177"/>
      <c r="T42" s="177"/>
      <c r="U42" s="177"/>
      <c r="V42" s="177"/>
      <c r="W42" s="177"/>
      <c r="X42" s="177"/>
      <c r="Y42" s="177"/>
    </row>
    <row r="43" spans="1:25" x14ac:dyDescent="0.2">
      <c r="A43" s="107"/>
      <c r="B43" s="15"/>
      <c r="C43" s="582"/>
      <c r="D43" s="582"/>
      <c r="E43" s="582"/>
      <c r="F43" s="582"/>
      <c r="G43" s="582"/>
      <c r="H43" s="582"/>
      <c r="I43" s="582"/>
      <c r="J43" s="582"/>
      <c r="K43" s="386"/>
      <c r="L43" s="386"/>
    </row>
    <row r="44" spans="1:25" x14ac:dyDescent="0.2">
      <c r="A44" s="106"/>
      <c r="B44" s="15"/>
      <c r="C44" s="582"/>
      <c r="D44" s="582"/>
      <c r="E44" s="582"/>
      <c r="F44" s="582"/>
      <c r="G44" s="582"/>
      <c r="H44" s="582"/>
      <c r="I44" s="582"/>
      <c r="J44" s="582"/>
      <c r="K44" s="386"/>
      <c r="L44" s="210"/>
    </row>
    <row r="45" spans="1:25" ht="25.15" customHeight="1" x14ac:dyDescent="0.2">
      <c r="A45" s="106"/>
      <c r="B45" s="15"/>
      <c r="C45" s="15"/>
      <c r="D45" s="15"/>
      <c r="E45" s="15"/>
      <c r="F45" s="15"/>
      <c r="G45" s="15"/>
      <c r="H45" s="15"/>
      <c r="I45" s="15"/>
      <c r="J45" s="389"/>
      <c r="K45" s="386"/>
      <c r="L45" s="210"/>
    </row>
    <row r="46" spans="1:25" x14ac:dyDescent="0.2">
      <c r="A46" s="107" t="s">
        <v>392</v>
      </c>
      <c r="B46" s="15"/>
      <c r="C46" s="15"/>
      <c r="D46" s="15"/>
      <c r="E46" s="15"/>
      <c r="F46" s="15"/>
      <c r="G46" s="15"/>
      <c r="H46" s="15"/>
      <c r="I46" s="15"/>
      <c r="J46" s="389"/>
      <c r="K46" s="386"/>
      <c r="L46" s="210"/>
    </row>
    <row r="47" spans="1:25" x14ac:dyDescent="0.2">
      <c r="A47" s="106"/>
      <c r="B47" s="15"/>
      <c r="C47" s="15"/>
      <c r="D47" s="15"/>
      <c r="E47" s="15"/>
      <c r="F47" s="15"/>
      <c r="G47" s="15"/>
      <c r="H47" s="15"/>
      <c r="I47" s="15"/>
      <c r="J47" s="389"/>
      <c r="K47" s="386"/>
      <c r="L47" s="210"/>
      <c r="P47" s="182"/>
    </row>
    <row r="48" spans="1:25" x14ac:dyDescent="0.2">
      <c r="A48" s="106"/>
      <c r="B48" s="105" t="s">
        <v>393</v>
      </c>
      <c r="C48" s="15"/>
      <c r="D48" s="15"/>
      <c r="E48" s="15"/>
      <c r="F48" s="15"/>
      <c r="G48" s="15"/>
      <c r="H48" s="15"/>
      <c r="I48" s="15"/>
      <c r="J48" s="117"/>
      <c r="K48" s="386"/>
      <c r="L48" s="104" t="s">
        <v>394</v>
      </c>
      <c r="M48" s="180"/>
      <c r="N48" s="180"/>
      <c r="O48" s="180"/>
      <c r="P48" s="180"/>
      <c r="Q48" s="180"/>
      <c r="R48" s="180"/>
      <c r="S48" s="180"/>
      <c r="T48" s="180"/>
      <c r="U48" s="180"/>
      <c r="V48" s="180"/>
      <c r="W48" s="180"/>
      <c r="X48" s="180"/>
      <c r="Y48" s="180"/>
    </row>
    <row r="49" spans="1:26" x14ac:dyDescent="0.2">
      <c r="A49" s="106"/>
      <c r="B49" s="15"/>
      <c r="C49" s="15"/>
      <c r="D49" s="15"/>
      <c r="E49" s="15"/>
      <c r="F49" s="15"/>
      <c r="G49" s="15"/>
      <c r="H49" s="15"/>
      <c r="I49" s="15"/>
      <c r="J49" s="389"/>
      <c r="K49" s="386"/>
      <c r="L49" s="409"/>
      <c r="M49" s="177"/>
      <c r="N49" s="177"/>
      <c r="O49" s="177"/>
      <c r="P49" s="177"/>
      <c r="Q49" s="177"/>
      <c r="R49" s="177"/>
      <c r="S49" s="177"/>
      <c r="T49" s="177"/>
      <c r="U49" s="177"/>
      <c r="V49" s="177"/>
      <c r="W49" s="177"/>
      <c r="X49" s="177"/>
      <c r="Y49" s="177"/>
      <c r="Z49" s="177"/>
    </row>
    <row r="50" spans="1:26" x14ac:dyDescent="0.2">
      <c r="A50" s="106"/>
      <c r="B50" s="586" t="s">
        <v>395</v>
      </c>
      <c r="C50" s="586"/>
      <c r="D50" s="586"/>
      <c r="E50" s="586"/>
      <c r="F50" s="586"/>
      <c r="G50" s="586"/>
      <c r="H50" s="586"/>
      <c r="I50" s="586"/>
      <c r="J50" s="117"/>
      <c r="K50" s="386"/>
      <c r="L50" s="104" t="s">
        <v>396</v>
      </c>
      <c r="M50" s="180"/>
      <c r="N50" s="180"/>
      <c r="O50" s="180"/>
      <c r="P50" s="180"/>
      <c r="Q50" s="180"/>
      <c r="R50" s="180"/>
      <c r="S50" s="180"/>
      <c r="T50" s="180"/>
      <c r="U50" s="180"/>
      <c r="V50" s="180"/>
      <c r="W50" s="180"/>
      <c r="X50" s="180"/>
      <c r="Y50" s="180"/>
    </row>
    <row r="51" spans="1:26" x14ac:dyDescent="0.2">
      <c r="A51" s="111"/>
      <c r="B51" s="587"/>
      <c r="C51" s="587"/>
      <c r="D51" s="586"/>
      <c r="E51" s="586"/>
      <c r="F51" s="586"/>
      <c r="G51" s="586"/>
      <c r="H51" s="586"/>
      <c r="I51" s="586"/>
      <c r="J51" s="389"/>
      <c r="K51" s="386"/>
      <c r="L51" s="210"/>
    </row>
    <row r="52" spans="1:26" x14ac:dyDescent="0.2">
      <c r="A52" s="112"/>
      <c r="B52" s="33"/>
      <c r="C52" s="33"/>
      <c r="D52" s="440"/>
      <c r="E52" s="441"/>
      <c r="F52" s="441"/>
      <c r="G52" s="441"/>
      <c r="H52" s="441"/>
      <c r="I52" s="441"/>
      <c r="J52" s="442"/>
      <c r="K52" s="41"/>
      <c r="L52" s="409"/>
      <c r="M52" s="177"/>
      <c r="N52" s="177"/>
      <c r="O52" s="177"/>
      <c r="P52" s="177"/>
      <c r="Q52" s="177"/>
      <c r="R52" s="177"/>
      <c r="S52" s="177"/>
      <c r="T52" s="177"/>
      <c r="U52" s="177"/>
      <c r="V52" s="177"/>
      <c r="W52" s="177"/>
      <c r="X52" s="177"/>
      <c r="Y52" s="177"/>
    </row>
    <row r="53" spans="1:26" x14ac:dyDescent="0.2">
      <c r="A53" s="588" t="s">
        <v>88</v>
      </c>
      <c r="B53" s="584"/>
      <c r="C53" s="584"/>
      <c r="D53" s="589"/>
      <c r="E53" s="589"/>
      <c r="F53" s="589"/>
      <c r="G53" s="589"/>
      <c r="H53" s="589"/>
      <c r="I53" s="589"/>
      <c r="J53" s="590"/>
      <c r="K53" s="196"/>
      <c r="L53" s="409"/>
      <c r="M53" s="177"/>
      <c r="N53" s="177"/>
      <c r="O53" s="177"/>
      <c r="P53" s="177"/>
      <c r="Q53" s="177"/>
      <c r="R53" s="177"/>
      <c r="S53" s="177"/>
      <c r="T53" s="177"/>
      <c r="U53" s="177"/>
      <c r="V53" s="177"/>
      <c r="W53" s="177"/>
      <c r="X53" s="177"/>
      <c r="Y53" s="177"/>
    </row>
    <row r="54" spans="1:26" x14ac:dyDescent="0.2">
      <c r="A54" s="106"/>
      <c r="B54" s="15"/>
      <c r="C54" s="15"/>
      <c r="D54" s="15"/>
      <c r="E54" s="15"/>
      <c r="F54" s="15"/>
      <c r="G54" s="15"/>
      <c r="H54" s="15"/>
      <c r="I54" s="15"/>
      <c r="J54" s="16"/>
      <c r="K54" s="41"/>
      <c r="L54" s="409"/>
      <c r="M54" s="177"/>
      <c r="N54" s="177"/>
      <c r="O54" s="177"/>
      <c r="P54" s="177"/>
      <c r="Q54" s="177"/>
      <c r="R54" s="177"/>
      <c r="S54" s="177"/>
      <c r="T54" s="177"/>
      <c r="U54" s="177"/>
      <c r="V54" s="177"/>
      <c r="W54" s="177"/>
      <c r="X54" s="177"/>
      <c r="Y54" s="177"/>
    </row>
    <row r="55" spans="1:26" x14ac:dyDescent="0.2">
      <c r="A55" s="107" t="s">
        <v>397</v>
      </c>
      <c r="B55" s="15"/>
      <c r="C55" s="15"/>
      <c r="D55" s="15"/>
      <c r="E55" s="15"/>
      <c r="F55" s="15"/>
      <c r="G55" s="15"/>
      <c r="H55" s="15"/>
      <c r="I55" s="15"/>
      <c r="J55" s="292">
        <f>J57+J59</f>
        <v>0</v>
      </c>
      <c r="K55" s="41"/>
      <c r="L55" s="104" t="s">
        <v>398</v>
      </c>
      <c r="M55" s="180"/>
      <c r="N55" s="180"/>
      <c r="O55" s="180"/>
      <c r="P55" s="180"/>
      <c r="Q55" s="180"/>
      <c r="R55" s="180"/>
      <c r="S55" s="180"/>
      <c r="T55" s="180"/>
      <c r="U55" s="180"/>
      <c r="V55" s="180"/>
      <c r="W55" s="180"/>
      <c r="X55" s="180"/>
      <c r="Y55" s="180"/>
    </row>
    <row r="56" spans="1:26" x14ac:dyDescent="0.2">
      <c r="A56" s="107"/>
      <c r="B56" s="15"/>
      <c r="C56" s="15"/>
      <c r="D56" s="15"/>
      <c r="E56" s="15"/>
      <c r="F56" s="15"/>
      <c r="G56" s="15"/>
      <c r="H56" s="15"/>
      <c r="I56" s="15"/>
      <c r="J56" s="110"/>
      <c r="K56" s="41"/>
      <c r="L56" s="210"/>
    </row>
    <row r="57" spans="1:26" x14ac:dyDescent="0.2">
      <c r="A57" s="107"/>
      <c r="B57" s="105" t="s">
        <v>399</v>
      </c>
      <c r="C57" s="15"/>
      <c r="D57" s="15"/>
      <c r="E57" s="15"/>
      <c r="F57" s="15"/>
      <c r="G57" s="15"/>
      <c r="H57" s="15"/>
      <c r="I57" s="15"/>
      <c r="J57" s="117"/>
      <c r="K57" s="41"/>
      <c r="L57" s="104" t="s">
        <v>400</v>
      </c>
      <c r="M57" s="180"/>
      <c r="N57" s="180"/>
      <c r="O57" s="180"/>
      <c r="P57" s="180"/>
      <c r="Q57" s="180"/>
      <c r="R57" s="180"/>
      <c r="S57" s="180"/>
      <c r="T57" s="180"/>
      <c r="U57" s="180"/>
      <c r="V57" s="180"/>
      <c r="W57" s="180"/>
      <c r="X57" s="180"/>
      <c r="Y57" s="180"/>
    </row>
    <row r="58" spans="1:26" x14ac:dyDescent="0.2">
      <c r="A58" s="107"/>
      <c r="B58" s="15" t="s">
        <v>73</v>
      </c>
      <c r="C58" s="15"/>
      <c r="D58" s="15"/>
      <c r="E58" s="15"/>
      <c r="F58" s="15"/>
      <c r="G58" s="15"/>
      <c r="H58" s="15"/>
      <c r="I58" s="15"/>
      <c r="J58" s="16"/>
      <c r="K58" s="41"/>
      <c r="L58" s="210"/>
    </row>
    <row r="59" spans="1:26" x14ac:dyDescent="0.2">
      <c r="A59" s="107"/>
      <c r="B59" s="105" t="s">
        <v>401</v>
      </c>
      <c r="C59" s="15"/>
      <c r="D59" s="15"/>
      <c r="E59" s="15"/>
      <c r="F59" s="15"/>
      <c r="G59" s="15"/>
      <c r="H59" s="15"/>
      <c r="I59" s="15"/>
      <c r="J59" s="117"/>
      <c r="K59" s="386"/>
      <c r="L59" s="104" t="s">
        <v>402</v>
      </c>
      <c r="M59" s="180"/>
      <c r="N59" s="180"/>
      <c r="O59" s="180"/>
      <c r="P59" s="180"/>
      <c r="Q59" s="180"/>
      <c r="R59" s="180"/>
      <c r="S59" s="180"/>
      <c r="T59" s="180"/>
      <c r="U59" s="180"/>
      <c r="V59" s="180"/>
      <c r="W59" s="180"/>
      <c r="X59" s="180"/>
      <c r="Y59" s="180"/>
    </row>
    <row r="60" spans="1:26" x14ac:dyDescent="0.2">
      <c r="A60" s="107"/>
      <c r="B60" s="15"/>
      <c r="C60" s="15"/>
      <c r="D60" s="15"/>
      <c r="E60" s="15"/>
      <c r="F60" s="15"/>
      <c r="G60" s="15"/>
      <c r="H60" s="15"/>
      <c r="I60" s="15"/>
      <c r="J60" s="32"/>
      <c r="K60" s="386"/>
      <c r="L60" s="210"/>
    </row>
    <row r="61" spans="1:26" x14ac:dyDescent="0.2">
      <c r="A61" s="384" t="s">
        <v>403</v>
      </c>
      <c r="B61" s="385"/>
      <c r="C61" s="385"/>
      <c r="D61" s="385"/>
      <c r="E61" s="385"/>
      <c r="F61" s="385"/>
      <c r="G61" s="385"/>
      <c r="H61" s="385"/>
      <c r="I61" s="385"/>
      <c r="J61" s="390">
        <f>J63+J65+J73+J75</f>
        <v>0</v>
      </c>
      <c r="K61" s="386"/>
      <c r="L61" s="104" t="s">
        <v>404</v>
      </c>
      <c r="M61" s="104"/>
      <c r="N61" s="104"/>
      <c r="O61" s="104"/>
      <c r="P61" s="104"/>
      <c r="Q61" s="104"/>
      <c r="R61" s="104"/>
      <c r="S61" s="104"/>
      <c r="T61" s="104"/>
      <c r="U61" s="104"/>
      <c r="V61" s="104"/>
      <c r="W61" s="104"/>
      <c r="X61" s="104"/>
      <c r="Y61" s="104"/>
    </row>
    <row r="62" spans="1:26" x14ac:dyDescent="0.2">
      <c r="A62" s="384"/>
      <c r="B62" s="385"/>
      <c r="C62" s="385"/>
      <c r="D62" s="385"/>
      <c r="E62" s="385"/>
      <c r="F62" s="385"/>
      <c r="G62" s="385"/>
      <c r="H62" s="385"/>
      <c r="I62" s="385"/>
      <c r="J62" s="389"/>
      <c r="K62" s="386"/>
      <c r="L62" s="409"/>
      <c r="M62" s="177"/>
      <c r="N62" s="177"/>
      <c r="O62" s="177"/>
      <c r="P62" s="177"/>
      <c r="Q62" s="177"/>
      <c r="R62" s="177"/>
      <c r="S62" s="177"/>
      <c r="T62" s="177"/>
      <c r="U62" s="177"/>
      <c r="V62" s="177"/>
      <c r="W62" s="177"/>
      <c r="X62" s="177"/>
      <c r="Y62" s="177"/>
    </row>
    <row r="63" spans="1:26" x14ac:dyDescent="0.2">
      <c r="A63" s="106"/>
      <c r="B63" s="105" t="s">
        <v>405</v>
      </c>
      <c r="C63" s="15"/>
      <c r="D63" s="15"/>
      <c r="E63" s="15"/>
      <c r="F63" s="15"/>
      <c r="G63" s="15"/>
      <c r="H63" s="15"/>
      <c r="I63" s="15"/>
      <c r="J63" s="117"/>
      <c r="K63" s="386"/>
      <c r="L63" s="104" t="s">
        <v>406</v>
      </c>
      <c r="M63" s="180"/>
      <c r="N63" s="180"/>
      <c r="O63" s="180"/>
      <c r="P63" s="180"/>
      <c r="Q63" s="180"/>
      <c r="R63" s="180"/>
      <c r="S63" s="180"/>
      <c r="T63" s="180"/>
      <c r="U63" s="180"/>
      <c r="V63" s="180"/>
      <c r="W63" s="180"/>
      <c r="X63" s="180"/>
      <c r="Y63" s="180"/>
    </row>
    <row r="64" spans="1:26" x14ac:dyDescent="0.2">
      <c r="A64" s="106"/>
      <c r="B64" s="105"/>
      <c r="C64" s="15"/>
      <c r="D64" s="15"/>
      <c r="E64" s="15"/>
      <c r="F64" s="15"/>
      <c r="G64" s="15"/>
      <c r="H64" s="15"/>
      <c r="I64" s="15"/>
      <c r="J64" s="389"/>
      <c r="K64" s="386"/>
      <c r="L64" s="210"/>
    </row>
    <row r="65" spans="1:27" x14ac:dyDescent="0.2">
      <c r="A65" s="106"/>
      <c r="B65" s="105" t="s">
        <v>407</v>
      </c>
      <c r="C65" s="15"/>
      <c r="D65" s="15"/>
      <c r="E65" s="15"/>
      <c r="F65" s="15"/>
      <c r="G65" s="15"/>
      <c r="H65" s="15"/>
      <c r="I65" s="15"/>
      <c r="J65" s="390">
        <f>J67+J69+J71</f>
        <v>0</v>
      </c>
      <c r="K65" s="386"/>
      <c r="L65" s="104" t="s">
        <v>408</v>
      </c>
      <c r="M65" s="104"/>
      <c r="N65" s="104"/>
      <c r="O65" s="104"/>
      <c r="P65" s="104"/>
      <c r="Q65" s="104"/>
      <c r="R65" s="104"/>
      <c r="S65" s="104"/>
      <c r="T65" s="104"/>
      <c r="U65" s="104"/>
      <c r="V65" s="104"/>
      <c r="W65" s="104"/>
      <c r="X65" s="104"/>
      <c r="Y65" s="104"/>
    </row>
    <row r="66" spans="1:27" x14ac:dyDescent="0.2">
      <c r="A66" s="106"/>
      <c r="B66" s="105"/>
      <c r="C66" s="15"/>
      <c r="D66" s="15"/>
      <c r="E66" s="15"/>
      <c r="F66" s="15"/>
      <c r="G66" s="15"/>
      <c r="H66" s="15"/>
      <c r="I66" s="15"/>
      <c r="J66" s="389"/>
      <c r="K66" s="386"/>
      <c r="L66" s="409"/>
      <c r="M66" s="177"/>
      <c r="N66" s="177"/>
      <c r="O66" s="177"/>
      <c r="P66" s="177"/>
      <c r="Q66" s="177"/>
      <c r="R66" s="177"/>
      <c r="S66" s="177"/>
      <c r="T66" s="177"/>
      <c r="U66" s="177"/>
      <c r="V66" s="177"/>
      <c r="W66" s="177"/>
      <c r="X66" s="177"/>
      <c r="Y66" s="177"/>
    </row>
    <row r="67" spans="1:27" x14ac:dyDescent="0.2">
      <c r="A67" s="106"/>
      <c r="B67" s="105"/>
      <c r="C67" s="105" t="s">
        <v>409</v>
      </c>
      <c r="D67" s="15"/>
      <c r="E67" s="15"/>
      <c r="F67" s="15"/>
      <c r="G67" s="15"/>
      <c r="H67" s="15"/>
      <c r="I67" s="15"/>
      <c r="J67" s="117"/>
      <c r="K67" s="386"/>
      <c r="L67" s="104" t="s">
        <v>410</v>
      </c>
      <c r="M67" s="180"/>
      <c r="N67" s="180"/>
      <c r="O67" s="180"/>
      <c r="P67" s="180"/>
      <c r="Q67" s="180"/>
      <c r="R67" s="180"/>
      <c r="S67" s="180"/>
      <c r="T67" s="180"/>
      <c r="U67" s="180"/>
      <c r="V67" s="180"/>
      <c r="W67" s="180"/>
      <c r="X67" s="180"/>
      <c r="Y67" s="180"/>
    </row>
    <row r="68" spans="1:27" x14ac:dyDescent="0.2">
      <c r="A68" s="106"/>
      <c r="B68" s="105"/>
      <c r="C68" s="105"/>
      <c r="D68" s="15"/>
      <c r="E68" s="15"/>
      <c r="F68" s="15"/>
      <c r="G68" s="15"/>
      <c r="H68" s="15"/>
      <c r="I68" s="15"/>
      <c r="J68" s="389"/>
      <c r="K68" s="386"/>
      <c r="L68" s="210"/>
    </row>
    <row r="69" spans="1:27" x14ac:dyDescent="0.2">
      <c r="A69" s="106"/>
      <c r="B69" s="105"/>
      <c r="C69" s="105" t="s">
        <v>411</v>
      </c>
      <c r="D69" s="15"/>
      <c r="E69" s="15"/>
      <c r="F69" s="15"/>
      <c r="G69" s="15"/>
      <c r="H69" s="15"/>
      <c r="I69" s="15"/>
      <c r="J69" s="117"/>
      <c r="K69" s="386"/>
      <c r="L69" s="104" t="s">
        <v>412</v>
      </c>
      <c r="M69" s="180"/>
      <c r="N69" s="180"/>
      <c r="O69" s="180"/>
      <c r="P69" s="180"/>
      <c r="Q69" s="180"/>
      <c r="R69" s="180"/>
      <c r="S69" s="180"/>
      <c r="T69" s="180"/>
      <c r="U69" s="180"/>
      <c r="V69" s="180"/>
      <c r="W69" s="180"/>
      <c r="X69" s="180"/>
      <c r="Y69" s="180"/>
    </row>
    <row r="70" spans="1:27" x14ac:dyDescent="0.2">
      <c r="A70" s="106"/>
      <c r="B70" s="105"/>
      <c r="C70" s="105"/>
      <c r="D70" s="15"/>
      <c r="E70" s="15"/>
      <c r="F70" s="15"/>
      <c r="G70" s="15"/>
      <c r="H70" s="15"/>
      <c r="I70" s="15"/>
      <c r="J70" s="389"/>
      <c r="K70" s="386"/>
      <c r="L70" s="409"/>
      <c r="M70" s="177"/>
      <c r="N70" s="177"/>
      <c r="O70" s="177"/>
      <c r="P70" s="177"/>
      <c r="Q70" s="177"/>
      <c r="R70" s="177"/>
      <c r="S70" s="177"/>
      <c r="T70" s="177"/>
      <c r="U70" s="177"/>
      <c r="V70" s="177"/>
      <c r="W70" s="177"/>
      <c r="X70" s="177"/>
      <c r="Y70" s="177"/>
    </row>
    <row r="71" spans="1:27" x14ac:dyDescent="0.2">
      <c r="A71" s="106"/>
      <c r="B71" s="105"/>
      <c r="C71" s="105" t="s">
        <v>413</v>
      </c>
      <c r="D71" s="15"/>
      <c r="E71" s="15"/>
      <c r="F71" s="15"/>
      <c r="G71" s="15"/>
      <c r="H71" s="15"/>
      <c r="I71" s="15"/>
      <c r="J71" s="117"/>
      <c r="K71" s="386"/>
      <c r="L71" s="104" t="s">
        <v>414</v>
      </c>
      <c r="M71" s="104"/>
      <c r="N71" s="104"/>
      <c r="O71" s="104"/>
      <c r="P71" s="104"/>
      <c r="Q71" s="104"/>
      <c r="R71" s="104"/>
      <c r="S71" s="104"/>
      <c r="T71" s="104"/>
      <c r="U71" s="104"/>
      <c r="V71" s="104"/>
      <c r="W71" s="104"/>
      <c r="X71" s="104"/>
      <c r="Y71" s="104"/>
    </row>
    <row r="72" spans="1:27" x14ac:dyDescent="0.2">
      <c r="A72" s="106"/>
      <c r="B72" s="15"/>
      <c r="C72" s="15"/>
      <c r="D72" s="15"/>
      <c r="E72" s="15"/>
      <c r="F72" s="15"/>
      <c r="G72" s="15"/>
      <c r="H72" s="15"/>
      <c r="I72" s="15"/>
      <c r="J72" s="389"/>
      <c r="K72" s="386"/>
      <c r="L72" s="409"/>
      <c r="M72" s="177"/>
      <c r="N72" s="177"/>
      <c r="O72" s="177"/>
      <c r="P72" s="177"/>
      <c r="Q72" s="177"/>
      <c r="R72" s="177"/>
      <c r="S72" s="177"/>
      <c r="T72" s="177"/>
      <c r="U72" s="177"/>
      <c r="V72" s="177"/>
      <c r="W72" s="177"/>
      <c r="X72" s="177"/>
      <c r="Y72" s="177"/>
    </row>
    <row r="73" spans="1:27" x14ac:dyDescent="0.2">
      <c r="A73" s="106"/>
      <c r="B73" s="105" t="s">
        <v>415</v>
      </c>
      <c r="C73" s="15"/>
      <c r="D73" s="15"/>
      <c r="E73" s="15"/>
      <c r="F73" s="15"/>
      <c r="G73" s="15"/>
      <c r="H73" s="15"/>
      <c r="I73" s="15"/>
      <c r="J73" s="117"/>
      <c r="K73" s="386"/>
      <c r="L73" s="104" t="s">
        <v>416</v>
      </c>
      <c r="M73" s="104"/>
      <c r="N73" s="104"/>
      <c r="O73" s="104"/>
      <c r="P73" s="104"/>
      <c r="Q73" s="104"/>
      <c r="R73" s="104"/>
      <c r="S73" s="104"/>
      <c r="T73" s="104"/>
      <c r="U73" s="104"/>
      <c r="V73" s="104"/>
      <c r="W73" s="104"/>
      <c r="X73" s="104"/>
      <c r="Y73" s="104"/>
    </row>
    <row r="74" spans="1:27" x14ac:dyDescent="0.2">
      <c r="A74" s="106"/>
      <c r="B74" s="105"/>
      <c r="C74" s="15"/>
      <c r="D74" s="15"/>
      <c r="E74" s="15"/>
      <c r="F74" s="15"/>
      <c r="G74" s="15"/>
      <c r="H74" s="15"/>
      <c r="I74" s="15"/>
      <c r="J74" s="389"/>
      <c r="K74" s="386"/>
      <c r="L74" s="210"/>
    </row>
    <row r="75" spans="1:27" x14ac:dyDescent="0.2">
      <c r="A75" s="106"/>
      <c r="B75" s="105" t="s">
        <v>417</v>
      </c>
      <c r="C75" s="15"/>
      <c r="D75" s="15"/>
      <c r="E75" s="15"/>
      <c r="F75" s="15"/>
      <c r="G75" s="15"/>
      <c r="H75" s="15"/>
      <c r="I75" s="15"/>
      <c r="J75" s="117"/>
      <c r="K75" s="386"/>
      <c r="L75" s="104" t="s">
        <v>418</v>
      </c>
      <c r="M75" s="104"/>
      <c r="N75" s="104"/>
      <c r="O75" s="104"/>
      <c r="P75" s="104"/>
      <c r="Q75" s="104"/>
      <c r="R75" s="104"/>
      <c r="S75" s="104"/>
      <c r="T75" s="104"/>
      <c r="U75" s="104"/>
      <c r="V75" s="104"/>
      <c r="W75" s="104"/>
      <c r="X75" s="104"/>
      <c r="Y75" s="104"/>
    </row>
    <row r="76" spans="1:27" ht="13.15" customHeight="1" x14ac:dyDescent="0.2">
      <c r="A76" s="106"/>
      <c r="B76" s="15"/>
      <c r="C76" s="15"/>
      <c r="D76" s="15"/>
      <c r="E76" s="15"/>
      <c r="F76" s="15"/>
      <c r="G76" s="15"/>
      <c r="H76" s="15"/>
      <c r="I76" s="15"/>
      <c r="J76" s="389"/>
      <c r="K76" s="386"/>
      <c r="L76" s="210"/>
    </row>
    <row r="77" spans="1:27" ht="13.15" customHeight="1" x14ac:dyDescent="0.2">
      <c r="A77" s="591" t="s">
        <v>419</v>
      </c>
      <c r="B77" s="586"/>
      <c r="C77" s="586"/>
      <c r="D77" s="586"/>
      <c r="E77" s="586"/>
      <c r="F77" s="586"/>
      <c r="G77" s="586"/>
      <c r="H77" s="586"/>
      <c r="I77" s="586"/>
      <c r="J77" s="117"/>
      <c r="K77" s="386"/>
      <c r="L77" s="104" t="s">
        <v>420</v>
      </c>
      <c r="M77" s="104"/>
      <c r="N77" s="104"/>
      <c r="O77" s="104"/>
      <c r="P77" s="104"/>
      <c r="Q77" s="104"/>
      <c r="R77" s="104"/>
      <c r="S77" s="104"/>
      <c r="T77" s="104"/>
      <c r="U77" s="104"/>
      <c r="V77" s="104"/>
      <c r="W77" s="104"/>
      <c r="X77" s="104"/>
      <c r="Y77" s="104"/>
    </row>
    <row r="78" spans="1:27" ht="13.15" customHeight="1" x14ac:dyDescent="0.2">
      <c r="A78" s="591"/>
      <c r="B78" s="586"/>
      <c r="C78" s="586"/>
      <c r="D78" s="586"/>
      <c r="E78" s="586"/>
      <c r="F78" s="586"/>
      <c r="G78" s="586"/>
      <c r="H78" s="586"/>
      <c r="I78" s="586"/>
      <c r="J78" s="389"/>
      <c r="K78" s="386"/>
      <c r="L78" s="210"/>
    </row>
    <row r="79" spans="1:27" s="37" customFormat="1" ht="13.15" customHeight="1" x14ac:dyDescent="0.2">
      <c r="A79" s="107" t="s">
        <v>421</v>
      </c>
      <c r="B79" s="15"/>
      <c r="C79" s="15"/>
      <c r="D79" s="15"/>
      <c r="E79" s="15"/>
      <c r="F79" s="15"/>
      <c r="G79" s="15"/>
      <c r="H79" s="15"/>
      <c r="I79" s="15"/>
      <c r="J79" s="390">
        <f>J81+J83+J85+J87</f>
        <v>0</v>
      </c>
      <c r="K79" s="386"/>
      <c r="L79" s="409"/>
      <c r="M79" s="177"/>
      <c r="N79" s="177"/>
      <c r="O79" s="177"/>
      <c r="P79" s="177"/>
      <c r="Q79" s="177"/>
      <c r="R79" s="177"/>
      <c r="S79" s="177"/>
      <c r="T79" s="177"/>
      <c r="U79" s="177"/>
      <c r="V79" s="177"/>
      <c r="W79" s="177"/>
      <c r="X79" s="177"/>
      <c r="Y79" s="177"/>
      <c r="Z79" s="183"/>
      <c r="AA79" s="183"/>
    </row>
    <row r="80" spans="1:27" s="37" customFormat="1" ht="13.15" customHeight="1" x14ac:dyDescent="0.2">
      <c r="A80" s="107"/>
      <c r="B80" s="15"/>
      <c r="C80" s="15"/>
      <c r="D80" s="15"/>
      <c r="E80" s="15"/>
      <c r="F80" s="15"/>
      <c r="G80" s="15"/>
      <c r="H80" s="15"/>
      <c r="I80" s="15"/>
      <c r="J80" s="389"/>
      <c r="K80" s="386"/>
      <c r="L80" s="210"/>
      <c r="M80" s="183"/>
      <c r="N80" s="183"/>
      <c r="O80" s="183"/>
      <c r="P80" s="183"/>
      <c r="Q80" s="183"/>
      <c r="R80" s="183"/>
      <c r="S80" s="183"/>
      <c r="T80" s="183"/>
      <c r="U80" s="183"/>
      <c r="V80" s="183"/>
      <c r="W80" s="183"/>
      <c r="X80" s="183"/>
      <c r="Y80" s="183"/>
      <c r="Z80" s="183"/>
      <c r="AA80" s="183"/>
    </row>
    <row r="81" spans="1:27" s="37" customFormat="1" ht="13.15" customHeight="1" x14ac:dyDescent="0.2">
      <c r="A81" s="107"/>
      <c r="B81" s="105" t="s">
        <v>422</v>
      </c>
      <c r="C81" s="15"/>
      <c r="D81" s="15"/>
      <c r="E81" s="15"/>
      <c r="F81" s="15"/>
      <c r="G81" s="15"/>
      <c r="H81" s="15"/>
      <c r="I81" s="15"/>
      <c r="J81" s="117"/>
      <c r="K81" s="386"/>
      <c r="L81" s="104" t="s">
        <v>423</v>
      </c>
      <c r="M81" s="180"/>
      <c r="N81" s="180"/>
      <c r="O81" s="180"/>
      <c r="P81" s="180"/>
      <c r="Q81" s="180"/>
      <c r="R81" s="180"/>
      <c r="S81" s="180"/>
      <c r="T81" s="180"/>
      <c r="U81" s="180"/>
      <c r="V81" s="180"/>
      <c r="W81" s="180"/>
      <c r="X81" s="180"/>
      <c r="Y81" s="180"/>
      <c r="Z81" s="183"/>
      <c r="AA81" s="183"/>
    </row>
    <row r="82" spans="1:27" s="37" customFormat="1" ht="13.15" customHeight="1" x14ac:dyDescent="0.2">
      <c r="A82" s="106"/>
      <c r="B82" s="105"/>
      <c r="C82" s="15"/>
      <c r="D82" s="15"/>
      <c r="E82" s="15"/>
      <c r="F82" s="15"/>
      <c r="G82" s="15"/>
      <c r="H82" s="15"/>
      <c r="I82" s="15"/>
      <c r="J82" s="389"/>
      <c r="K82" s="386"/>
      <c r="L82" s="210"/>
      <c r="M82" s="183"/>
      <c r="N82" s="183"/>
      <c r="O82" s="183"/>
      <c r="P82" s="183"/>
      <c r="Q82" s="183"/>
      <c r="R82" s="183"/>
      <c r="S82" s="183"/>
      <c r="T82" s="183"/>
      <c r="U82" s="183"/>
      <c r="V82" s="183"/>
      <c r="W82" s="183"/>
      <c r="X82" s="183"/>
      <c r="Y82" s="183"/>
      <c r="Z82" s="183"/>
      <c r="AA82" s="183"/>
    </row>
    <row r="83" spans="1:27" s="37" customFormat="1" ht="13.15" customHeight="1" x14ac:dyDescent="0.2">
      <c r="A83" s="107"/>
      <c r="B83" s="105" t="s">
        <v>424</v>
      </c>
      <c r="C83" s="15"/>
      <c r="D83" s="15"/>
      <c r="E83" s="15"/>
      <c r="F83" s="15"/>
      <c r="G83" s="15"/>
      <c r="H83" s="15"/>
      <c r="I83" s="15"/>
      <c r="J83" s="117"/>
      <c r="K83" s="386"/>
      <c r="L83" s="104" t="s">
        <v>425</v>
      </c>
      <c r="M83" s="180"/>
      <c r="N83" s="180"/>
      <c r="O83" s="180"/>
      <c r="P83" s="180"/>
      <c r="Q83" s="180"/>
      <c r="R83" s="180"/>
      <c r="S83" s="180"/>
      <c r="T83" s="180"/>
      <c r="U83" s="180"/>
      <c r="V83" s="180"/>
      <c r="W83" s="180"/>
      <c r="X83" s="180"/>
      <c r="Y83" s="180"/>
      <c r="Z83" s="183"/>
      <c r="AA83" s="183"/>
    </row>
    <row r="84" spans="1:27" s="37" customFormat="1" ht="13.15" customHeight="1" x14ac:dyDescent="0.2">
      <c r="A84" s="106"/>
      <c r="B84" s="105"/>
      <c r="C84" s="15"/>
      <c r="D84" s="15"/>
      <c r="E84" s="15"/>
      <c r="F84" s="15"/>
      <c r="G84" s="15"/>
      <c r="H84" s="15"/>
      <c r="I84" s="15"/>
      <c r="J84" s="389"/>
      <c r="K84" s="386"/>
      <c r="L84" s="210"/>
      <c r="M84" s="183"/>
      <c r="N84" s="183"/>
      <c r="O84" s="183"/>
      <c r="P84" s="183"/>
      <c r="Q84" s="183"/>
      <c r="R84" s="183"/>
      <c r="S84" s="183"/>
      <c r="T84" s="183"/>
      <c r="U84" s="183"/>
      <c r="V84" s="183"/>
      <c r="W84" s="183"/>
      <c r="X84" s="183"/>
      <c r="Y84" s="183"/>
      <c r="Z84" s="183"/>
      <c r="AA84" s="183"/>
    </row>
    <row r="85" spans="1:27" s="37" customFormat="1" ht="13.15" customHeight="1" x14ac:dyDescent="0.2">
      <c r="A85" s="107"/>
      <c r="B85" s="105" t="s">
        <v>426</v>
      </c>
      <c r="C85" s="15"/>
      <c r="D85" s="15"/>
      <c r="E85" s="15"/>
      <c r="F85" s="15"/>
      <c r="G85" s="15"/>
      <c r="H85" s="15"/>
      <c r="I85" s="15"/>
      <c r="J85" s="117"/>
      <c r="K85" s="386"/>
      <c r="L85" s="104" t="s">
        <v>427</v>
      </c>
      <c r="M85" s="180"/>
      <c r="N85" s="180"/>
      <c r="O85" s="180"/>
      <c r="P85" s="180"/>
      <c r="Q85" s="180"/>
      <c r="R85" s="180"/>
      <c r="S85" s="180"/>
      <c r="T85" s="180"/>
      <c r="U85" s="180"/>
      <c r="V85" s="180"/>
      <c r="W85" s="180"/>
      <c r="X85" s="180"/>
      <c r="Y85" s="180"/>
      <c r="Z85" s="183"/>
      <c r="AA85" s="183"/>
    </row>
    <row r="86" spans="1:27" s="37" customFormat="1" ht="13.15" customHeight="1" x14ac:dyDescent="0.2">
      <c r="A86" s="107"/>
      <c r="B86" s="105"/>
      <c r="C86" s="15"/>
      <c r="D86" s="15"/>
      <c r="E86" s="15"/>
      <c r="F86" s="15"/>
      <c r="G86" s="15"/>
      <c r="H86" s="15"/>
      <c r="I86" s="15"/>
      <c r="J86" s="391"/>
      <c r="K86" s="386"/>
      <c r="L86" s="210"/>
      <c r="M86" s="183"/>
      <c r="N86" s="183"/>
      <c r="O86" s="183"/>
      <c r="P86" s="183"/>
      <c r="Q86" s="183"/>
      <c r="R86" s="183"/>
      <c r="S86" s="183"/>
      <c r="T86" s="183"/>
      <c r="U86" s="183"/>
      <c r="V86" s="183"/>
      <c r="W86" s="183"/>
      <c r="X86" s="183"/>
      <c r="Y86" s="183"/>
      <c r="Z86" s="183"/>
      <c r="AA86" s="183"/>
    </row>
    <row r="87" spans="1:27" s="37" customFormat="1" ht="13.15" customHeight="1" x14ac:dyDescent="0.2">
      <c r="A87" s="106"/>
      <c r="B87" s="105" t="s">
        <v>428</v>
      </c>
      <c r="C87" s="15"/>
      <c r="D87" s="15"/>
      <c r="E87" s="15"/>
      <c r="F87" s="15"/>
      <c r="G87" s="15"/>
      <c r="H87" s="15"/>
      <c r="I87" s="15"/>
      <c r="J87" s="117"/>
      <c r="K87" s="386"/>
      <c r="L87" s="104" t="s">
        <v>429</v>
      </c>
      <c r="M87" s="180"/>
      <c r="N87" s="180"/>
      <c r="O87" s="180"/>
      <c r="P87" s="180"/>
      <c r="Q87" s="180"/>
      <c r="R87" s="180"/>
      <c r="S87" s="180"/>
      <c r="T87" s="180"/>
      <c r="U87" s="180"/>
      <c r="V87" s="180"/>
      <c r="W87" s="180"/>
      <c r="X87" s="180"/>
      <c r="Y87" s="180"/>
      <c r="Z87" s="183"/>
      <c r="AA87" s="183"/>
    </row>
    <row r="88" spans="1:27" s="37" customFormat="1" ht="13.15" customHeight="1" x14ac:dyDescent="0.2">
      <c r="A88" s="107"/>
      <c r="B88" s="105"/>
      <c r="C88" s="15"/>
      <c r="D88" s="15"/>
      <c r="E88" s="15"/>
      <c r="F88" s="15"/>
      <c r="G88" s="15"/>
      <c r="H88" s="15"/>
      <c r="I88" s="15"/>
      <c r="J88" s="389"/>
      <c r="K88" s="386"/>
      <c r="L88" s="210"/>
      <c r="M88" s="183"/>
      <c r="N88" s="183"/>
      <c r="O88" s="183"/>
      <c r="P88" s="183"/>
      <c r="Q88" s="183"/>
      <c r="R88" s="183"/>
      <c r="S88" s="183"/>
      <c r="T88" s="183"/>
      <c r="U88" s="183"/>
      <c r="V88" s="183"/>
      <c r="W88" s="183"/>
      <c r="X88" s="183"/>
      <c r="Y88" s="183"/>
      <c r="Z88" s="183"/>
      <c r="AA88" s="183"/>
    </row>
    <row r="89" spans="1:27" s="37" customFormat="1" ht="13.15" customHeight="1" x14ac:dyDescent="0.2">
      <c r="A89" s="107"/>
      <c r="B89" s="105" t="s">
        <v>148</v>
      </c>
      <c r="C89" s="582"/>
      <c r="D89" s="582"/>
      <c r="E89" s="582"/>
      <c r="F89" s="582"/>
      <c r="G89" s="582"/>
      <c r="H89" s="582"/>
      <c r="I89" s="582"/>
      <c r="J89" s="582"/>
      <c r="K89" s="386"/>
      <c r="L89" s="104" t="s">
        <v>430</v>
      </c>
      <c r="M89" s="180"/>
      <c r="N89" s="180"/>
      <c r="O89" s="180"/>
      <c r="P89" s="180"/>
      <c r="Q89" s="180"/>
      <c r="R89" s="180"/>
      <c r="S89" s="180"/>
      <c r="T89" s="180"/>
      <c r="U89" s="180"/>
      <c r="V89" s="180"/>
      <c r="W89" s="180"/>
      <c r="X89" s="180"/>
      <c r="Y89" s="180"/>
      <c r="Z89" s="183"/>
      <c r="AA89" s="183"/>
    </row>
    <row r="90" spans="1:27" s="37" customFormat="1" ht="13.15" customHeight="1" x14ac:dyDescent="0.2">
      <c r="A90" s="107"/>
      <c r="B90" s="15"/>
      <c r="C90" s="582"/>
      <c r="D90" s="582"/>
      <c r="E90" s="582"/>
      <c r="F90" s="582"/>
      <c r="G90" s="582"/>
      <c r="H90" s="582"/>
      <c r="I90" s="582"/>
      <c r="J90" s="582"/>
      <c r="K90" s="386"/>
      <c r="L90" s="409"/>
      <c r="M90" s="181"/>
      <c r="N90" s="181"/>
      <c r="O90" s="181"/>
      <c r="P90" s="181"/>
      <c r="Q90" s="181"/>
      <c r="R90" s="181"/>
      <c r="S90" s="181"/>
      <c r="T90" s="181"/>
      <c r="U90" s="181"/>
      <c r="V90" s="181"/>
      <c r="W90" s="181"/>
      <c r="X90" s="181"/>
      <c r="Y90" s="181"/>
      <c r="Z90" s="183"/>
      <c r="AA90" s="183"/>
    </row>
    <row r="91" spans="1:27" s="37" customFormat="1" ht="13.15" customHeight="1" x14ac:dyDescent="0.2">
      <c r="A91" s="106"/>
      <c r="B91" s="15"/>
      <c r="C91" s="582"/>
      <c r="D91" s="582"/>
      <c r="E91" s="582"/>
      <c r="F91" s="582"/>
      <c r="G91" s="582"/>
      <c r="H91" s="582"/>
      <c r="I91" s="582"/>
      <c r="J91" s="582"/>
      <c r="K91" s="386"/>
      <c r="L91" s="409"/>
      <c r="M91" s="177"/>
      <c r="N91" s="177"/>
      <c r="O91" s="177"/>
      <c r="P91" s="177"/>
      <c r="Q91" s="177"/>
      <c r="R91" s="177"/>
      <c r="S91" s="177"/>
      <c r="T91" s="177"/>
      <c r="U91" s="177"/>
      <c r="V91" s="177"/>
      <c r="W91" s="177"/>
      <c r="X91" s="177"/>
      <c r="Y91" s="177"/>
      <c r="Z91" s="183"/>
      <c r="AA91" s="183"/>
    </row>
    <row r="92" spans="1:27" s="37" customFormat="1" ht="13.15" customHeight="1" x14ac:dyDescent="0.2">
      <c r="A92" s="107"/>
      <c r="B92" s="15"/>
      <c r="C92" s="582"/>
      <c r="D92" s="582"/>
      <c r="E92" s="582"/>
      <c r="F92" s="582"/>
      <c r="G92" s="582"/>
      <c r="H92" s="582"/>
      <c r="I92" s="582"/>
      <c r="J92" s="582"/>
      <c r="K92" s="386"/>
      <c r="L92" s="210"/>
      <c r="M92" s="183"/>
      <c r="N92" s="183"/>
      <c r="O92" s="183"/>
      <c r="P92" s="183"/>
      <c r="Q92" s="183"/>
      <c r="R92" s="183"/>
      <c r="S92" s="183"/>
      <c r="T92" s="183"/>
      <c r="U92" s="183"/>
      <c r="V92" s="183"/>
      <c r="W92" s="183"/>
      <c r="X92" s="183"/>
      <c r="Y92" s="183"/>
      <c r="Z92" s="183"/>
      <c r="AA92" s="183"/>
    </row>
    <row r="93" spans="1:27" s="37" customFormat="1" ht="13.15" customHeight="1" x14ac:dyDescent="0.2">
      <c r="A93" s="111"/>
      <c r="B93" s="237"/>
      <c r="C93" s="582"/>
      <c r="D93" s="582"/>
      <c r="E93" s="582"/>
      <c r="F93" s="582"/>
      <c r="G93" s="582"/>
      <c r="H93" s="582"/>
      <c r="I93" s="582"/>
      <c r="J93" s="582"/>
      <c r="K93" s="386"/>
      <c r="L93" s="210"/>
      <c r="M93" s="183"/>
      <c r="N93" s="183"/>
      <c r="O93" s="183"/>
      <c r="P93" s="183"/>
      <c r="Q93" s="183"/>
      <c r="R93" s="183"/>
      <c r="S93" s="183"/>
      <c r="T93" s="183"/>
      <c r="U93" s="183"/>
      <c r="V93" s="183"/>
      <c r="W93" s="183"/>
      <c r="X93" s="183"/>
      <c r="Y93" s="183"/>
      <c r="Z93" s="183"/>
      <c r="AA93" s="183"/>
    </row>
    <row r="94" spans="1:27" s="37" customFormat="1" x14ac:dyDescent="0.2">
      <c r="A94" s="392"/>
      <c r="B94" s="41"/>
      <c r="C94" s="41"/>
      <c r="D94" s="33"/>
      <c r="E94" s="33"/>
      <c r="F94" s="33"/>
      <c r="G94" s="33"/>
      <c r="H94" s="33"/>
      <c r="I94" s="33"/>
      <c r="J94" s="113"/>
      <c r="K94" s="41"/>
      <c r="L94" s="201"/>
      <c r="M94" s="183"/>
      <c r="N94" s="183"/>
      <c r="O94" s="183"/>
      <c r="P94" s="183"/>
      <c r="Q94" s="183"/>
      <c r="R94" s="183"/>
      <c r="S94" s="183"/>
      <c r="T94" s="183"/>
      <c r="U94" s="183"/>
      <c r="V94" s="183"/>
      <c r="W94" s="183"/>
      <c r="X94" s="183"/>
      <c r="Y94" s="183"/>
      <c r="Z94" s="183"/>
      <c r="AA94" s="183"/>
    </row>
    <row r="95" spans="1:27" s="37" customFormat="1" x14ac:dyDescent="0.2">
      <c r="A95" s="592" t="s">
        <v>431</v>
      </c>
      <c r="B95" s="592"/>
      <c r="C95" s="592"/>
      <c r="D95" s="592"/>
      <c r="E95" s="592"/>
      <c r="F95" s="592"/>
      <c r="G95" s="592"/>
      <c r="H95" s="592"/>
      <c r="I95" s="592"/>
      <c r="J95" s="592"/>
      <c r="K95" s="41"/>
      <c r="L95" s="201"/>
      <c r="M95" s="183"/>
      <c r="N95" s="183"/>
      <c r="O95" s="183"/>
      <c r="P95" s="183"/>
      <c r="Q95" s="183"/>
      <c r="R95" s="183"/>
      <c r="S95" s="183"/>
      <c r="T95" s="183"/>
      <c r="U95" s="183"/>
      <c r="V95" s="183"/>
      <c r="W95" s="183"/>
      <c r="X95" s="183"/>
      <c r="Y95" s="183"/>
      <c r="Z95" s="183"/>
      <c r="AA95" s="183"/>
    </row>
    <row r="96" spans="1:27" s="37" customFormat="1" ht="13.15" customHeight="1" x14ac:dyDescent="0.2">
      <c r="A96" s="392"/>
      <c r="B96" s="41"/>
      <c r="C96" s="41"/>
      <c r="D96" s="33"/>
      <c r="E96" s="33"/>
      <c r="F96" s="33"/>
      <c r="G96" s="33"/>
      <c r="H96" s="33"/>
      <c r="I96" s="33"/>
      <c r="J96" s="113"/>
      <c r="K96" s="41"/>
      <c r="L96" s="201"/>
      <c r="M96" s="183"/>
      <c r="N96" s="183"/>
      <c r="O96" s="183"/>
      <c r="P96" s="183"/>
      <c r="Q96" s="183"/>
      <c r="R96" s="183"/>
      <c r="S96" s="183"/>
      <c r="T96" s="183"/>
      <c r="U96" s="183"/>
      <c r="V96" s="183"/>
      <c r="W96" s="183"/>
      <c r="X96" s="183"/>
      <c r="Y96" s="183"/>
      <c r="Z96" s="183"/>
      <c r="AA96" s="183"/>
    </row>
    <row r="97" spans="1:27" s="37" customFormat="1" ht="13.15" customHeight="1" x14ac:dyDescent="0.2">
      <c r="A97" s="588" t="s">
        <v>89</v>
      </c>
      <c r="B97" s="584"/>
      <c r="C97" s="584"/>
      <c r="D97" s="584"/>
      <c r="E97" s="584"/>
      <c r="F97" s="584"/>
      <c r="G97" s="584"/>
      <c r="H97" s="584"/>
      <c r="I97" s="584"/>
      <c r="J97" s="585"/>
      <c r="K97" s="196"/>
      <c r="L97" s="201"/>
      <c r="M97" s="183"/>
      <c r="N97" s="183"/>
      <c r="O97" s="183"/>
      <c r="P97" s="183"/>
      <c r="Q97" s="183"/>
      <c r="R97" s="183"/>
      <c r="S97" s="183"/>
      <c r="T97" s="183"/>
      <c r="U97" s="183"/>
      <c r="V97" s="183"/>
      <c r="W97" s="183"/>
      <c r="X97" s="183"/>
      <c r="Y97" s="183"/>
      <c r="Z97" s="183"/>
      <c r="AA97" s="183"/>
    </row>
    <row r="98" spans="1:27" s="37" customFormat="1" ht="13.15" customHeight="1" x14ac:dyDescent="0.2">
      <c r="A98" s="106"/>
      <c r="B98" s="15"/>
      <c r="C98" s="15"/>
      <c r="D98" s="15"/>
      <c r="E98" s="15"/>
      <c r="F98" s="15"/>
      <c r="G98" s="15"/>
      <c r="H98" s="15"/>
      <c r="I98" s="15"/>
      <c r="J98" s="16"/>
      <c r="K98" s="41"/>
      <c r="L98" s="409"/>
      <c r="M98" s="410"/>
      <c r="N98" s="410"/>
      <c r="O98" s="410"/>
      <c r="P98" s="410"/>
      <c r="Q98" s="410"/>
      <c r="R98" s="410"/>
      <c r="S98" s="410"/>
      <c r="T98" s="410"/>
      <c r="U98" s="410"/>
      <c r="V98" s="410"/>
      <c r="W98" s="410"/>
      <c r="X98" s="410"/>
      <c r="Y98" s="410"/>
      <c r="Z98" s="181"/>
      <c r="AA98" s="183"/>
    </row>
    <row r="99" spans="1:27" s="37" customFormat="1" ht="13.15" customHeight="1" x14ac:dyDescent="0.2">
      <c r="A99" s="107" t="s">
        <v>432</v>
      </c>
      <c r="B99" s="105"/>
      <c r="C99" s="105"/>
      <c r="D99" s="105"/>
      <c r="E99" s="105"/>
      <c r="F99" s="105"/>
      <c r="G99" s="105"/>
      <c r="H99" s="105"/>
      <c r="I99" s="105"/>
      <c r="J99" s="393">
        <f>J101+J103</f>
        <v>0</v>
      </c>
      <c r="K99" s="386"/>
      <c r="L99" s="104" t="s">
        <v>433</v>
      </c>
      <c r="M99" s="104"/>
      <c r="N99" s="104"/>
      <c r="O99" s="104"/>
      <c r="P99" s="104"/>
      <c r="Q99" s="104"/>
      <c r="R99" s="104"/>
      <c r="S99" s="104"/>
      <c r="T99" s="104"/>
      <c r="U99" s="104"/>
      <c r="V99" s="104"/>
      <c r="W99" s="104"/>
      <c r="X99" s="104"/>
      <c r="Y99" s="104"/>
      <c r="Z99" s="183"/>
      <c r="AA99" s="183"/>
    </row>
    <row r="100" spans="1:27" s="37" customFormat="1" ht="13.15" customHeight="1" x14ac:dyDescent="0.2">
      <c r="A100" s="107"/>
      <c r="B100" s="105"/>
      <c r="C100" s="105"/>
      <c r="D100" s="105"/>
      <c r="E100" s="105"/>
      <c r="F100" s="105"/>
      <c r="G100" s="105"/>
      <c r="H100" s="105"/>
      <c r="I100" s="105"/>
      <c r="J100" s="394"/>
      <c r="K100" s="395"/>
      <c r="L100" s="399"/>
      <c r="M100" s="183"/>
      <c r="N100" s="183"/>
      <c r="O100" s="183"/>
      <c r="P100" s="183"/>
      <c r="Q100" s="183"/>
      <c r="R100" s="183"/>
      <c r="S100" s="183"/>
      <c r="T100" s="183"/>
      <c r="U100" s="183"/>
      <c r="V100" s="183"/>
      <c r="W100" s="183"/>
      <c r="X100" s="183"/>
      <c r="Y100" s="183"/>
      <c r="Z100" s="183"/>
      <c r="AA100" s="183"/>
    </row>
    <row r="101" spans="1:27" s="37" customFormat="1" ht="13.15" customHeight="1" x14ac:dyDescent="0.2">
      <c r="A101" s="107"/>
      <c r="B101" s="105" t="s">
        <v>434</v>
      </c>
      <c r="C101" s="105"/>
      <c r="D101" s="105"/>
      <c r="E101" s="105"/>
      <c r="F101" s="105"/>
      <c r="G101" s="105"/>
      <c r="H101" s="105"/>
      <c r="I101" s="105"/>
      <c r="J101" s="117"/>
      <c r="K101" s="386"/>
      <c r="L101" s="104" t="s">
        <v>435</v>
      </c>
      <c r="M101" s="180"/>
      <c r="N101" s="180"/>
      <c r="O101" s="180"/>
      <c r="P101" s="180"/>
      <c r="Q101" s="180"/>
      <c r="R101" s="180"/>
      <c r="S101" s="180"/>
      <c r="T101" s="180"/>
      <c r="U101" s="180"/>
      <c r="V101" s="180"/>
      <c r="W101" s="180"/>
      <c r="X101" s="180"/>
      <c r="Y101" s="180"/>
      <c r="Z101" s="183"/>
      <c r="AA101" s="183"/>
    </row>
    <row r="102" spans="1:27" s="37" customFormat="1" ht="13.15" customHeight="1" x14ac:dyDescent="0.2">
      <c r="A102" s="107"/>
      <c r="B102" s="105"/>
      <c r="C102" s="105"/>
      <c r="D102" s="105"/>
      <c r="E102" s="105"/>
      <c r="F102" s="105"/>
      <c r="G102" s="105"/>
      <c r="H102" s="105"/>
      <c r="I102" s="105"/>
      <c r="J102" s="396"/>
      <c r="K102" s="40"/>
      <c r="L102" s="399"/>
      <c r="M102" s="183"/>
      <c r="N102" s="183"/>
      <c r="O102" s="183"/>
      <c r="P102" s="183"/>
      <c r="Q102" s="183"/>
      <c r="R102" s="183"/>
      <c r="S102" s="183"/>
      <c r="T102" s="183"/>
      <c r="U102" s="183"/>
      <c r="V102" s="183"/>
      <c r="W102" s="183"/>
      <c r="X102" s="183"/>
      <c r="Y102" s="183"/>
      <c r="Z102" s="183"/>
      <c r="AA102" s="183"/>
    </row>
    <row r="103" spans="1:27" s="37" customFormat="1" ht="13.15" customHeight="1" x14ac:dyDescent="0.2">
      <c r="A103" s="107"/>
      <c r="B103" s="105" t="s">
        <v>436</v>
      </c>
      <c r="C103" s="105"/>
      <c r="D103" s="105"/>
      <c r="E103" s="105"/>
      <c r="F103" s="105"/>
      <c r="G103" s="105"/>
      <c r="H103" s="105"/>
      <c r="I103" s="105"/>
      <c r="J103" s="222"/>
      <c r="K103" s="41"/>
      <c r="L103" s="104" t="s">
        <v>437</v>
      </c>
      <c r="M103" s="104"/>
      <c r="N103" s="104"/>
      <c r="O103" s="104"/>
      <c r="P103" s="104"/>
      <c r="Q103" s="104"/>
      <c r="R103" s="104"/>
      <c r="S103" s="104"/>
      <c r="T103" s="104"/>
      <c r="U103" s="104"/>
      <c r="V103" s="104"/>
      <c r="W103" s="104"/>
      <c r="X103" s="104"/>
      <c r="Y103" s="104"/>
      <c r="Z103" s="183"/>
      <c r="AA103" s="183"/>
    </row>
    <row r="104" spans="1:27" s="37" customFormat="1" ht="13.15" customHeight="1" x14ac:dyDescent="0.2">
      <c r="A104" s="107"/>
      <c r="B104" s="105"/>
      <c r="C104" s="105"/>
      <c r="D104" s="105"/>
      <c r="E104" s="105"/>
      <c r="F104" s="105"/>
      <c r="G104" s="105"/>
      <c r="H104" s="105"/>
      <c r="I104" s="105"/>
      <c r="J104" s="396"/>
      <c r="K104" s="40"/>
      <c r="L104" s="195"/>
      <c r="M104" s="177"/>
      <c r="N104" s="177"/>
      <c r="O104" s="177"/>
      <c r="P104" s="177"/>
      <c r="Q104" s="177"/>
      <c r="R104" s="177"/>
      <c r="S104" s="177"/>
      <c r="T104" s="177"/>
      <c r="U104" s="177"/>
      <c r="V104" s="177"/>
      <c r="W104" s="177"/>
      <c r="X104" s="177"/>
      <c r="Y104" s="177"/>
      <c r="Z104" s="183"/>
      <c r="AA104" s="183"/>
    </row>
    <row r="105" spans="1:27" s="37" customFormat="1" ht="13.15" customHeight="1" x14ac:dyDescent="0.2">
      <c r="A105" s="107"/>
      <c r="B105" s="105" t="s">
        <v>438</v>
      </c>
      <c r="C105" s="105"/>
      <c r="D105" s="105"/>
      <c r="E105" s="105"/>
      <c r="F105" s="105"/>
      <c r="G105" s="105"/>
      <c r="H105" s="105"/>
      <c r="I105" s="105"/>
      <c r="J105" s="117"/>
      <c r="K105" s="386"/>
      <c r="L105" s="104" t="s">
        <v>439</v>
      </c>
      <c r="M105" s="104"/>
      <c r="N105" s="104"/>
      <c r="O105" s="104"/>
      <c r="P105" s="104"/>
      <c r="Q105" s="104"/>
      <c r="R105" s="104"/>
      <c r="S105" s="104"/>
      <c r="T105" s="104"/>
      <c r="U105" s="104"/>
      <c r="V105" s="104"/>
      <c r="W105" s="104"/>
      <c r="X105" s="104"/>
      <c r="Y105" s="104"/>
      <c r="Z105" s="183"/>
      <c r="AA105" s="183"/>
    </row>
    <row r="106" spans="1:27" s="37" customFormat="1" ht="13.15" customHeight="1" x14ac:dyDescent="0.2">
      <c r="A106" s="107"/>
      <c r="B106" s="105"/>
      <c r="C106" s="105"/>
      <c r="D106" s="105"/>
      <c r="E106" s="105"/>
      <c r="F106" s="105"/>
      <c r="G106" s="105"/>
      <c r="H106" s="105"/>
      <c r="I106" s="105"/>
      <c r="J106" s="394"/>
      <c r="K106" s="395"/>
      <c r="L106" s="399"/>
      <c r="M106" s="183"/>
      <c r="N106" s="183"/>
      <c r="O106" s="183"/>
      <c r="P106" s="183"/>
      <c r="Q106" s="183"/>
      <c r="R106" s="183"/>
      <c r="S106" s="183"/>
      <c r="T106" s="183"/>
      <c r="U106" s="183"/>
      <c r="V106" s="183"/>
      <c r="W106" s="183"/>
      <c r="X106" s="183"/>
      <c r="Y106" s="183"/>
      <c r="Z106" s="183"/>
      <c r="AA106" s="183"/>
    </row>
    <row r="107" spans="1:27" s="37" customFormat="1" ht="13.15" customHeight="1" x14ac:dyDescent="0.2">
      <c r="A107" s="107"/>
      <c r="B107" s="105" t="s">
        <v>440</v>
      </c>
      <c r="C107" s="105"/>
      <c r="D107" s="105"/>
      <c r="E107" s="105"/>
      <c r="F107" s="105"/>
      <c r="G107" s="105"/>
      <c r="H107" s="105"/>
      <c r="I107" s="105"/>
      <c r="J107" s="117"/>
      <c r="K107" s="386"/>
      <c r="L107" s="104" t="s">
        <v>439</v>
      </c>
      <c r="M107" s="104"/>
      <c r="N107" s="104"/>
      <c r="O107" s="104"/>
      <c r="P107" s="104"/>
      <c r="Q107" s="104"/>
      <c r="R107" s="104"/>
      <c r="S107" s="104"/>
      <c r="T107" s="104"/>
      <c r="U107" s="104"/>
      <c r="V107" s="104"/>
      <c r="W107" s="104"/>
      <c r="X107" s="104"/>
      <c r="Y107" s="104"/>
      <c r="Z107" s="183"/>
      <c r="AA107" s="183"/>
    </row>
    <row r="108" spans="1:27" s="37" customFormat="1" ht="13.15" customHeight="1" x14ac:dyDescent="0.2">
      <c r="A108" s="107"/>
      <c r="B108" s="105"/>
      <c r="C108" s="105"/>
      <c r="D108" s="105"/>
      <c r="E108" s="105"/>
      <c r="F108" s="105"/>
      <c r="G108" s="105"/>
      <c r="H108" s="105"/>
      <c r="I108" s="105"/>
      <c r="J108" s="394"/>
      <c r="K108" s="395"/>
      <c r="L108" s="399"/>
      <c r="M108" s="183"/>
      <c r="N108" s="183"/>
      <c r="O108" s="183"/>
      <c r="P108" s="183"/>
      <c r="Q108" s="183"/>
      <c r="R108" s="183"/>
      <c r="S108" s="183"/>
      <c r="T108" s="183"/>
      <c r="U108" s="183"/>
      <c r="V108" s="183"/>
      <c r="W108" s="183"/>
      <c r="X108" s="183"/>
      <c r="Y108" s="183"/>
      <c r="Z108" s="183"/>
      <c r="AA108" s="183"/>
    </row>
    <row r="109" spans="1:27" s="37" customFormat="1" ht="13.15" customHeight="1" x14ac:dyDescent="0.2">
      <c r="A109" s="107"/>
      <c r="B109" s="105" t="s">
        <v>441</v>
      </c>
      <c r="C109" s="105"/>
      <c r="D109" s="105"/>
      <c r="E109" s="105"/>
      <c r="F109" s="105"/>
      <c r="G109" s="105"/>
      <c r="H109" s="105"/>
      <c r="I109" s="105"/>
      <c r="J109" s="117"/>
      <c r="K109" s="386"/>
      <c r="L109" s="104" t="s">
        <v>442</v>
      </c>
      <c r="M109" s="104"/>
      <c r="N109" s="104"/>
      <c r="O109" s="104"/>
      <c r="P109" s="104"/>
      <c r="Q109" s="104"/>
      <c r="R109" s="104"/>
      <c r="S109" s="104"/>
      <c r="T109" s="104"/>
      <c r="U109" s="104"/>
      <c r="V109" s="104"/>
      <c r="W109" s="104"/>
      <c r="X109" s="104"/>
      <c r="Y109" s="104"/>
      <c r="Z109" s="183"/>
      <c r="AA109" s="183"/>
    </row>
    <row r="110" spans="1:27" s="37" customFormat="1" ht="13.15" customHeight="1" x14ac:dyDescent="0.2">
      <c r="A110" s="107"/>
      <c r="B110" s="105"/>
      <c r="C110" s="105"/>
      <c r="D110" s="105"/>
      <c r="E110" s="105"/>
      <c r="F110" s="105"/>
      <c r="G110" s="105"/>
      <c r="H110" s="105"/>
      <c r="I110" s="105"/>
      <c r="J110" s="394"/>
      <c r="K110" s="395"/>
      <c r="L110" s="399"/>
      <c r="M110" s="183"/>
      <c r="N110" s="183"/>
      <c r="O110" s="183"/>
      <c r="P110" s="183"/>
      <c r="Q110" s="183"/>
      <c r="R110" s="183"/>
      <c r="S110" s="183"/>
      <c r="T110" s="183"/>
      <c r="U110" s="183"/>
      <c r="V110" s="183"/>
      <c r="W110" s="183"/>
      <c r="X110" s="183"/>
      <c r="Y110" s="183"/>
      <c r="Z110" s="183"/>
      <c r="AA110" s="183"/>
    </row>
    <row r="111" spans="1:27" s="37" customFormat="1" ht="13.15" customHeight="1" x14ac:dyDescent="0.2">
      <c r="A111" s="107"/>
      <c r="B111" s="105" t="s">
        <v>443</v>
      </c>
      <c r="C111" s="105"/>
      <c r="D111" s="105"/>
      <c r="E111" s="105"/>
      <c r="F111" s="105"/>
      <c r="G111" s="593"/>
      <c r="H111" s="593"/>
      <c r="I111" s="593"/>
      <c r="J111" s="593"/>
      <c r="K111" s="386"/>
      <c r="L111" s="104" t="s">
        <v>444</v>
      </c>
      <c r="M111" s="104"/>
      <c r="N111" s="104"/>
      <c r="O111" s="104"/>
      <c r="P111" s="104"/>
      <c r="Q111" s="104"/>
      <c r="R111" s="104"/>
      <c r="S111" s="104"/>
      <c r="T111" s="104"/>
      <c r="U111" s="104"/>
      <c r="V111" s="104"/>
      <c r="W111" s="104"/>
      <c r="X111" s="104"/>
      <c r="Y111" s="104"/>
      <c r="Z111" s="183"/>
      <c r="AA111" s="183"/>
    </row>
    <row r="112" spans="1:27" s="37" customFormat="1" ht="13.15" customHeight="1" x14ac:dyDescent="0.2">
      <c r="A112" s="107"/>
      <c r="B112" s="105"/>
      <c r="C112" s="105"/>
      <c r="D112" s="105"/>
      <c r="E112" s="105"/>
      <c r="F112" s="105"/>
      <c r="G112" s="593"/>
      <c r="H112" s="593"/>
      <c r="I112" s="593"/>
      <c r="J112" s="593"/>
      <c r="K112" s="395"/>
      <c r="L112" s="195"/>
      <c r="M112" s="177"/>
      <c r="N112" s="177"/>
      <c r="O112" s="177"/>
      <c r="P112" s="177"/>
      <c r="Q112" s="177"/>
      <c r="R112" s="177"/>
      <c r="S112" s="177"/>
      <c r="T112" s="177"/>
      <c r="U112" s="177"/>
      <c r="V112" s="177"/>
      <c r="W112" s="177"/>
      <c r="X112" s="177"/>
      <c r="Y112" s="177"/>
      <c r="Z112" s="183"/>
      <c r="AA112" s="183"/>
    </row>
    <row r="113" spans="1:27" s="37" customFormat="1" ht="13.15" customHeight="1" x14ac:dyDescent="0.2">
      <c r="A113" s="107"/>
      <c r="B113" s="105"/>
      <c r="C113" s="105"/>
      <c r="D113" s="105"/>
      <c r="E113" s="105"/>
      <c r="F113" s="105"/>
      <c r="G113" s="593"/>
      <c r="H113" s="593"/>
      <c r="I113" s="593"/>
      <c r="J113" s="593"/>
      <c r="K113" s="395"/>
      <c r="L113" s="195"/>
      <c r="M113" s="181"/>
      <c r="N113" s="181"/>
      <c r="O113" s="181"/>
      <c r="P113" s="181"/>
      <c r="Q113" s="181"/>
      <c r="R113" s="181"/>
      <c r="S113" s="181"/>
      <c r="T113" s="181"/>
      <c r="U113" s="181"/>
      <c r="V113" s="181"/>
      <c r="W113" s="181"/>
      <c r="X113" s="181"/>
      <c r="Y113" s="181"/>
      <c r="Z113" s="183"/>
      <c r="AA113" s="183"/>
    </row>
    <row r="114" spans="1:27" s="37" customFormat="1" ht="13.15" customHeight="1" x14ac:dyDescent="0.2">
      <c r="A114" s="107"/>
      <c r="B114" s="105"/>
      <c r="C114" s="105"/>
      <c r="D114" s="105"/>
      <c r="E114" s="105"/>
      <c r="F114" s="105"/>
      <c r="G114" s="593"/>
      <c r="H114" s="593"/>
      <c r="I114" s="593"/>
      <c r="J114" s="593"/>
      <c r="K114" s="40"/>
      <c r="L114" s="195"/>
      <c r="M114" s="181"/>
      <c r="N114" s="181"/>
      <c r="O114" s="181"/>
      <c r="P114" s="181"/>
      <c r="Q114" s="181"/>
      <c r="R114" s="181"/>
      <c r="S114" s="181"/>
      <c r="T114" s="181"/>
      <c r="U114" s="181"/>
      <c r="V114" s="181"/>
      <c r="W114" s="181"/>
      <c r="X114" s="181"/>
      <c r="Y114" s="181"/>
      <c r="Z114" s="183"/>
      <c r="AA114" s="183"/>
    </row>
    <row r="115" spans="1:27" s="37" customFormat="1" ht="13.15" customHeight="1" x14ac:dyDescent="0.2">
      <c r="A115" s="107"/>
      <c r="B115" s="105"/>
      <c r="C115" s="105"/>
      <c r="D115" s="105"/>
      <c r="E115" s="105"/>
      <c r="F115" s="105"/>
      <c r="G115" s="105"/>
      <c r="H115" s="105"/>
      <c r="I115" s="105"/>
      <c r="J115" s="397"/>
      <c r="K115" s="40"/>
      <c r="L115" s="195"/>
      <c r="M115" s="177"/>
      <c r="N115" s="177"/>
      <c r="O115" s="177"/>
      <c r="P115" s="177"/>
      <c r="Q115" s="177"/>
      <c r="R115" s="177"/>
      <c r="S115" s="177"/>
      <c r="T115" s="177"/>
      <c r="U115" s="177"/>
      <c r="V115" s="177"/>
      <c r="W115" s="177"/>
      <c r="X115" s="177"/>
      <c r="Y115" s="177"/>
      <c r="Z115" s="183"/>
      <c r="AA115" s="183"/>
    </row>
    <row r="116" spans="1:27" s="37" customFormat="1" ht="13.15" customHeight="1" x14ac:dyDescent="0.2">
      <c r="A116" s="107"/>
      <c r="B116" s="105" t="s">
        <v>445</v>
      </c>
      <c r="C116" s="105"/>
      <c r="D116" s="105"/>
      <c r="E116" s="105"/>
      <c r="F116" s="105"/>
      <c r="G116" s="105"/>
      <c r="H116" s="105"/>
      <c r="I116" s="105"/>
      <c r="J116" s="117"/>
      <c r="K116" s="40"/>
      <c r="L116" s="104" t="s">
        <v>446</v>
      </c>
      <c r="M116" s="104"/>
      <c r="N116" s="104"/>
      <c r="O116" s="104"/>
      <c r="P116" s="104"/>
      <c r="Q116" s="104"/>
      <c r="R116" s="104"/>
      <c r="S116" s="104"/>
      <c r="T116" s="104"/>
      <c r="U116" s="104"/>
      <c r="V116" s="104"/>
      <c r="W116" s="104"/>
      <c r="X116" s="104"/>
      <c r="Y116" s="104"/>
      <c r="Z116" s="183"/>
      <c r="AA116" s="183"/>
    </row>
    <row r="117" spans="1:27" s="37" customFormat="1" ht="13.15" customHeight="1" x14ac:dyDescent="0.2">
      <c r="A117" s="107"/>
      <c r="B117" s="105"/>
      <c r="C117" s="105"/>
      <c r="D117" s="105"/>
      <c r="E117" s="105"/>
      <c r="F117" s="105"/>
      <c r="G117" s="105"/>
      <c r="H117" s="105"/>
      <c r="I117" s="105"/>
      <c r="J117" s="396"/>
      <c r="K117" s="40"/>
      <c r="L117" s="399"/>
      <c r="M117" s="183"/>
      <c r="N117" s="183"/>
      <c r="O117" s="183"/>
      <c r="P117" s="183"/>
      <c r="Q117" s="183"/>
      <c r="R117" s="183"/>
      <c r="S117" s="183"/>
      <c r="T117" s="183"/>
      <c r="U117" s="183"/>
      <c r="V117" s="183"/>
      <c r="W117" s="183"/>
      <c r="X117" s="183"/>
      <c r="Y117" s="183"/>
      <c r="Z117" s="183"/>
      <c r="AA117" s="183"/>
    </row>
    <row r="118" spans="1:27" s="37" customFormat="1" ht="13.15" customHeight="1" x14ac:dyDescent="0.2">
      <c r="A118" s="107"/>
      <c r="B118" s="105" t="s">
        <v>447</v>
      </c>
      <c r="C118" s="105"/>
      <c r="D118" s="105"/>
      <c r="E118" s="105"/>
      <c r="F118" s="105"/>
      <c r="G118" s="593"/>
      <c r="H118" s="593"/>
      <c r="I118" s="593"/>
      <c r="J118" s="593"/>
      <c r="K118" s="40"/>
      <c r="L118" s="104" t="s">
        <v>448</v>
      </c>
      <c r="M118" s="180"/>
      <c r="N118" s="180"/>
      <c r="O118" s="180"/>
      <c r="P118" s="180"/>
      <c r="Q118" s="180"/>
      <c r="R118" s="180"/>
      <c r="S118" s="180"/>
      <c r="T118" s="180"/>
      <c r="U118" s="180"/>
      <c r="V118" s="180"/>
      <c r="W118" s="180"/>
      <c r="X118" s="180"/>
      <c r="Y118" s="180"/>
      <c r="Z118" s="183"/>
      <c r="AA118" s="183"/>
    </row>
    <row r="119" spans="1:27" s="37" customFormat="1" ht="13.15" customHeight="1" x14ac:dyDescent="0.2">
      <c r="A119" s="107"/>
      <c r="B119" s="105"/>
      <c r="C119" s="105"/>
      <c r="D119" s="105"/>
      <c r="E119" s="105"/>
      <c r="F119" s="105"/>
      <c r="G119" s="593"/>
      <c r="H119" s="593"/>
      <c r="I119" s="593"/>
      <c r="J119" s="593"/>
      <c r="K119" s="40"/>
      <c r="L119" s="399"/>
      <c r="M119" s="183"/>
      <c r="N119" s="183"/>
      <c r="O119" s="183"/>
      <c r="P119" s="183"/>
      <c r="Q119" s="183"/>
      <c r="R119" s="183"/>
      <c r="S119" s="183"/>
      <c r="T119" s="183"/>
      <c r="U119" s="183"/>
      <c r="V119" s="183"/>
      <c r="W119" s="183"/>
      <c r="X119" s="183"/>
      <c r="Y119" s="183"/>
      <c r="Z119" s="183"/>
      <c r="AA119" s="183"/>
    </row>
    <row r="120" spans="1:27" s="37" customFormat="1" ht="13.15" customHeight="1" x14ac:dyDescent="0.2">
      <c r="A120" s="107"/>
      <c r="B120" s="105"/>
      <c r="C120" s="105"/>
      <c r="D120" s="105"/>
      <c r="E120" s="105"/>
      <c r="F120" s="105"/>
      <c r="G120" s="593"/>
      <c r="H120" s="593"/>
      <c r="I120" s="593"/>
      <c r="J120" s="593"/>
      <c r="K120" s="40"/>
      <c r="L120" s="210"/>
      <c r="M120" s="183"/>
      <c r="N120" s="183"/>
      <c r="O120" s="183"/>
      <c r="P120" s="183"/>
      <c r="Q120" s="183"/>
      <c r="R120" s="183"/>
      <c r="S120" s="183"/>
      <c r="T120" s="183"/>
      <c r="U120" s="183"/>
      <c r="V120" s="183"/>
      <c r="W120" s="183"/>
      <c r="X120" s="183"/>
      <c r="Y120" s="183"/>
      <c r="Z120" s="183"/>
      <c r="AA120" s="183"/>
    </row>
    <row r="121" spans="1:27" s="37" customFormat="1" ht="11.25" x14ac:dyDescent="0.2">
      <c r="A121" s="107"/>
      <c r="B121" s="105"/>
      <c r="C121" s="105"/>
      <c r="D121" s="105"/>
      <c r="E121" s="105"/>
      <c r="F121" s="105"/>
      <c r="G121" s="593"/>
      <c r="H121" s="593"/>
      <c r="I121" s="593"/>
      <c r="J121" s="593"/>
      <c r="K121" s="40"/>
      <c r="L121" s="399"/>
      <c r="M121" s="183"/>
      <c r="N121" s="183"/>
      <c r="O121" s="183"/>
      <c r="P121" s="183"/>
      <c r="Q121" s="183"/>
      <c r="R121" s="183"/>
      <c r="S121" s="183"/>
      <c r="T121" s="183"/>
      <c r="U121" s="183"/>
      <c r="V121" s="183"/>
      <c r="W121" s="183"/>
      <c r="X121" s="183"/>
      <c r="Y121" s="183"/>
      <c r="Z121" s="183"/>
      <c r="AA121" s="183"/>
    </row>
    <row r="122" spans="1:27" s="37" customFormat="1" ht="13.15" customHeight="1" x14ac:dyDescent="0.2">
      <c r="A122" s="107"/>
      <c r="B122" s="105"/>
      <c r="C122" s="105"/>
      <c r="D122" s="105"/>
      <c r="E122" s="105"/>
      <c r="F122" s="105"/>
      <c r="G122" s="105"/>
      <c r="H122" s="105"/>
      <c r="I122" s="105"/>
      <c r="J122" s="396"/>
      <c r="K122" s="40"/>
      <c r="L122" s="399"/>
      <c r="M122" s="183"/>
      <c r="N122" s="183"/>
      <c r="O122" s="183"/>
      <c r="P122" s="183"/>
      <c r="Q122" s="183"/>
      <c r="R122" s="183"/>
      <c r="S122" s="183"/>
      <c r="T122" s="183"/>
      <c r="U122" s="183"/>
      <c r="V122" s="183"/>
      <c r="W122" s="183"/>
      <c r="X122" s="183"/>
      <c r="Y122" s="183"/>
      <c r="Z122" s="183"/>
      <c r="AA122" s="183"/>
    </row>
    <row r="123" spans="1:27" s="37" customFormat="1" ht="13.15" customHeight="1" x14ac:dyDescent="0.2">
      <c r="A123" s="107" t="s">
        <v>449</v>
      </c>
      <c r="B123" s="105"/>
      <c r="C123" s="105"/>
      <c r="D123" s="105"/>
      <c r="E123" s="105"/>
      <c r="F123" s="105"/>
      <c r="G123" s="105"/>
      <c r="H123" s="105"/>
      <c r="I123" s="105"/>
      <c r="J123" s="396"/>
      <c r="K123" s="40"/>
      <c r="L123" s="210"/>
      <c r="M123" s="183"/>
      <c r="N123" s="183"/>
      <c r="O123" s="183"/>
      <c r="P123" s="183"/>
      <c r="Q123" s="183"/>
      <c r="R123" s="183"/>
      <c r="S123" s="183"/>
      <c r="T123" s="183"/>
      <c r="U123" s="183"/>
      <c r="V123" s="183"/>
      <c r="W123" s="183"/>
      <c r="X123" s="183"/>
      <c r="Y123" s="183"/>
      <c r="Z123" s="183"/>
      <c r="AA123" s="183"/>
    </row>
    <row r="124" spans="1:27" s="37" customFormat="1" ht="13.15" customHeight="1" x14ac:dyDescent="0.2">
      <c r="A124" s="107"/>
      <c r="B124" s="105"/>
      <c r="C124" s="105"/>
      <c r="D124" s="105"/>
      <c r="E124" s="105"/>
      <c r="F124" s="105"/>
      <c r="G124" s="105"/>
      <c r="H124" s="105"/>
      <c r="I124" s="105"/>
      <c r="J124" s="396"/>
      <c r="K124" s="40"/>
      <c r="L124" s="399"/>
      <c r="M124" s="183"/>
      <c r="N124" s="183"/>
      <c r="O124" s="183"/>
      <c r="P124" s="183"/>
      <c r="Q124" s="183"/>
      <c r="R124" s="183"/>
      <c r="S124" s="183"/>
      <c r="T124" s="183"/>
      <c r="U124" s="183"/>
      <c r="V124" s="183"/>
      <c r="W124" s="183"/>
      <c r="X124" s="183"/>
      <c r="Y124" s="183"/>
      <c r="Z124" s="183"/>
      <c r="AA124" s="183"/>
    </row>
    <row r="125" spans="1:27" s="37" customFormat="1" ht="13.15" customHeight="1" x14ac:dyDescent="0.2">
      <c r="A125" s="107"/>
      <c r="B125" s="105" t="s">
        <v>450</v>
      </c>
      <c r="C125" s="105"/>
      <c r="D125" s="105"/>
      <c r="E125" s="105"/>
      <c r="F125" s="105"/>
      <c r="G125" s="105"/>
      <c r="H125" s="105"/>
      <c r="I125" s="105"/>
      <c r="J125" s="393">
        <f>J127+J129+J131+J133+J135+J137+J139+J141+J143</f>
        <v>0</v>
      </c>
      <c r="K125" s="40"/>
      <c r="L125" s="104" t="s">
        <v>451</v>
      </c>
      <c r="M125" s="180"/>
      <c r="N125" s="180"/>
      <c r="O125" s="180"/>
      <c r="P125" s="180"/>
      <c r="Q125" s="180"/>
      <c r="R125" s="180"/>
      <c r="S125" s="180"/>
      <c r="T125" s="180"/>
      <c r="U125" s="180"/>
      <c r="V125" s="180"/>
      <c r="W125" s="180"/>
      <c r="X125" s="180"/>
      <c r="Y125" s="180"/>
      <c r="Z125" s="183"/>
      <c r="AA125" s="183"/>
    </row>
    <row r="126" spans="1:27" s="37" customFormat="1" ht="13.15" customHeight="1" x14ac:dyDescent="0.2">
      <c r="A126" s="107"/>
      <c r="B126" s="105"/>
      <c r="C126" s="105"/>
      <c r="D126" s="105"/>
      <c r="E126" s="105"/>
      <c r="F126" s="105"/>
      <c r="G126" s="105"/>
      <c r="H126" s="105"/>
      <c r="I126" s="105"/>
      <c r="J126" s="396"/>
      <c r="K126" s="40"/>
      <c r="L126" s="399"/>
      <c r="M126" s="183"/>
      <c r="N126" s="183"/>
      <c r="O126" s="183"/>
      <c r="P126" s="183"/>
      <c r="Q126" s="183"/>
      <c r="R126" s="183"/>
      <c r="S126" s="183"/>
      <c r="T126" s="183"/>
      <c r="U126" s="183"/>
      <c r="V126" s="183"/>
      <c r="W126" s="183"/>
      <c r="X126" s="183"/>
      <c r="Y126" s="183"/>
      <c r="Z126" s="183"/>
      <c r="AA126" s="183"/>
    </row>
    <row r="127" spans="1:27" s="37" customFormat="1" ht="13.15" customHeight="1" x14ac:dyDescent="0.2">
      <c r="A127" s="107"/>
      <c r="B127" s="105"/>
      <c r="C127" s="105" t="s">
        <v>452</v>
      </c>
      <c r="D127" s="105"/>
      <c r="E127" s="105"/>
      <c r="F127" s="105"/>
      <c r="G127" s="105"/>
      <c r="H127" s="105"/>
      <c r="I127" s="105"/>
      <c r="J127" s="117"/>
      <c r="K127" s="40"/>
      <c r="L127" s="104" t="s">
        <v>453</v>
      </c>
      <c r="M127" s="104"/>
      <c r="N127" s="104"/>
      <c r="O127" s="104"/>
      <c r="P127" s="104"/>
      <c r="Q127" s="104"/>
      <c r="R127" s="104"/>
      <c r="S127" s="104"/>
      <c r="T127" s="104"/>
      <c r="U127" s="104"/>
      <c r="V127" s="104"/>
      <c r="W127" s="104"/>
      <c r="X127" s="104"/>
      <c r="Y127" s="104"/>
      <c r="Z127" s="183"/>
      <c r="AA127" s="183"/>
    </row>
    <row r="128" spans="1:27" s="37" customFormat="1" ht="13.15" customHeight="1" x14ac:dyDescent="0.2">
      <c r="A128" s="107"/>
      <c r="B128" s="105"/>
      <c r="C128" s="105"/>
      <c r="D128" s="105"/>
      <c r="E128" s="105"/>
      <c r="F128" s="105"/>
      <c r="G128" s="105"/>
      <c r="H128" s="105"/>
      <c r="I128" s="105"/>
      <c r="J128" s="396"/>
      <c r="K128" s="40"/>
      <c r="L128" s="195"/>
      <c r="M128" s="177"/>
      <c r="N128" s="177"/>
      <c r="O128" s="177"/>
      <c r="P128" s="177"/>
      <c r="Q128" s="177"/>
      <c r="R128" s="177"/>
      <c r="S128" s="177"/>
      <c r="T128" s="177"/>
      <c r="U128" s="177"/>
      <c r="V128" s="177"/>
      <c r="W128" s="177"/>
      <c r="X128" s="177"/>
      <c r="Y128" s="177"/>
      <c r="Z128" s="183"/>
      <c r="AA128" s="183"/>
    </row>
    <row r="129" spans="1:27" s="37" customFormat="1" ht="13.15" customHeight="1" x14ac:dyDescent="0.2">
      <c r="A129" s="107"/>
      <c r="B129" s="105"/>
      <c r="C129" s="105" t="s">
        <v>454</v>
      </c>
      <c r="D129" s="105"/>
      <c r="E129" s="105"/>
      <c r="F129" s="105"/>
      <c r="G129" s="105"/>
      <c r="H129" s="105"/>
      <c r="I129" s="105"/>
      <c r="J129" s="117"/>
      <c r="K129" s="40"/>
      <c r="L129" s="104" t="s">
        <v>455</v>
      </c>
      <c r="M129" s="104"/>
      <c r="N129" s="104"/>
      <c r="O129" s="104"/>
      <c r="P129" s="104"/>
      <c r="Q129" s="104"/>
      <c r="R129" s="104"/>
      <c r="S129" s="104"/>
      <c r="T129" s="104"/>
      <c r="U129" s="104"/>
      <c r="V129" s="104"/>
      <c r="W129" s="104"/>
      <c r="X129" s="104"/>
      <c r="Y129" s="104"/>
      <c r="Z129" s="183"/>
      <c r="AA129" s="183"/>
    </row>
    <row r="130" spans="1:27" s="37" customFormat="1" ht="13.15" customHeight="1" x14ac:dyDescent="0.2">
      <c r="A130" s="107"/>
      <c r="B130" s="105"/>
      <c r="C130" s="105"/>
      <c r="D130" s="105"/>
      <c r="E130" s="105"/>
      <c r="F130" s="105"/>
      <c r="G130" s="105"/>
      <c r="H130" s="105"/>
      <c r="I130" s="105"/>
      <c r="J130" s="396"/>
      <c r="K130" s="40"/>
      <c r="L130" s="399"/>
      <c r="M130" s="183"/>
      <c r="N130" s="183"/>
      <c r="O130" s="183"/>
      <c r="P130" s="183"/>
      <c r="Q130" s="183"/>
      <c r="R130" s="183"/>
      <c r="S130" s="183"/>
      <c r="T130" s="183"/>
      <c r="U130" s="183"/>
      <c r="V130" s="183"/>
      <c r="W130" s="183"/>
      <c r="X130" s="183"/>
      <c r="Y130" s="183"/>
      <c r="Z130" s="183"/>
      <c r="AA130" s="183"/>
    </row>
    <row r="131" spans="1:27" s="37" customFormat="1" x14ac:dyDescent="0.2">
      <c r="A131" s="107"/>
      <c r="B131" s="105"/>
      <c r="C131" s="105" t="s">
        <v>456</v>
      </c>
      <c r="D131" s="105"/>
      <c r="E131" s="105"/>
      <c r="F131" s="105"/>
      <c r="G131" s="105"/>
      <c r="H131" s="105"/>
      <c r="I131" s="105"/>
      <c r="J131" s="117"/>
      <c r="K131" s="40"/>
      <c r="L131" s="104" t="s">
        <v>457</v>
      </c>
      <c r="M131" s="104"/>
      <c r="N131" s="104"/>
      <c r="O131" s="104"/>
      <c r="P131" s="104"/>
      <c r="Q131" s="104"/>
      <c r="R131" s="104"/>
      <c r="S131" s="104"/>
      <c r="T131" s="104"/>
      <c r="U131" s="104"/>
      <c r="V131" s="104"/>
      <c r="W131" s="104"/>
      <c r="X131" s="104"/>
      <c r="Y131" s="104"/>
      <c r="Z131" s="183"/>
      <c r="AA131" s="183"/>
    </row>
    <row r="132" spans="1:27" s="37" customFormat="1" ht="11.25" x14ac:dyDescent="0.2">
      <c r="A132" s="107"/>
      <c r="B132" s="105"/>
      <c r="C132" s="105"/>
      <c r="D132" s="105"/>
      <c r="E132" s="105"/>
      <c r="F132" s="105"/>
      <c r="G132" s="105"/>
      <c r="H132" s="105"/>
      <c r="I132" s="105"/>
      <c r="J132" s="396"/>
      <c r="K132" s="40"/>
      <c r="L132" s="399"/>
      <c r="M132" s="183"/>
      <c r="N132" s="183"/>
      <c r="O132" s="183"/>
      <c r="P132" s="183"/>
      <c r="Q132" s="183"/>
      <c r="R132" s="183"/>
      <c r="S132" s="183"/>
      <c r="T132" s="183"/>
      <c r="U132" s="183"/>
      <c r="V132" s="183"/>
      <c r="W132" s="183"/>
      <c r="X132" s="183"/>
      <c r="Y132" s="183"/>
      <c r="Z132" s="183"/>
      <c r="AA132" s="183"/>
    </row>
    <row r="133" spans="1:27" s="37" customFormat="1" x14ac:dyDescent="0.2">
      <c r="A133" s="107"/>
      <c r="B133" s="105"/>
      <c r="C133" s="105" t="s">
        <v>458</v>
      </c>
      <c r="D133" s="105"/>
      <c r="E133" s="105"/>
      <c r="F133" s="105"/>
      <c r="G133" s="105"/>
      <c r="H133" s="105"/>
      <c r="I133" s="105"/>
      <c r="J133" s="117"/>
      <c r="K133" s="40"/>
      <c r="L133" s="104" t="s">
        <v>459</v>
      </c>
      <c r="M133" s="104"/>
      <c r="N133" s="104"/>
      <c r="O133" s="104"/>
      <c r="P133" s="104"/>
      <c r="Q133" s="104"/>
      <c r="R133" s="104"/>
      <c r="S133" s="104"/>
      <c r="T133" s="104"/>
      <c r="U133" s="104"/>
      <c r="V133" s="104"/>
      <c r="W133" s="104"/>
      <c r="X133" s="104"/>
      <c r="Y133" s="104"/>
      <c r="Z133" s="183"/>
      <c r="AA133" s="183"/>
    </row>
    <row r="134" spans="1:27" s="37" customFormat="1" ht="11.25" x14ac:dyDescent="0.2">
      <c r="A134" s="107"/>
      <c r="B134" s="105"/>
      <c r="C134" s="105"/>
      <c r="D134" s="105"/>
      <c r="E134" s="105"/>
      <c r="F134" s="105"/>
      <c r="G134" s="105"/>
      <c r="H134" s="105"/>
      <c r="I134" s="105"/>
      <c r="J134" s="396"/>
      <c r="K134" s="40"/>
      <c r="L134" s="399"/>
      <c r="M134" s="183"/>
      <c r="N134" s="183"/>
      <c r="O134" s="183"/>
      <c r="P134" s="183"/>
      <c r="Q134" s="183"/>
      <c r="R134" s="183"/>
      <c r="S134" s="183"/>
      <c r="T134" s="183"/>
      <c r="U134" s="183"/>
      <c r="V134" s="183"/>
      <c r="W134" s="183"/>
      <c r="X134" s="183"/>
      <c r="Y134" s="183"/>
      <c r="Z134" s="183"/>
      <c r="AA134" s="183"/>
    </row>
    <row r="135" spans="1:27" s="37" customFormat="1" x14ac:dyDescent="0.2">
      <c r="A135" s="107"/>
      <c r="B135" s="105"/>
      <c r="C135" s="105" t="s">
        <v>460</v>
      </c>
      <c r="D135" s="105"/>
      <c r="E135" s="105"/>
      <c r="F135" s="105"/>
      <c r="G135" s="105"/>
      <c r="H135" s="105"/>
      <c r="I135" s="105"/>
      <c r="J135" s="117"/>
      <c r="K135" s="40"/>
      <c r="L135" s="104" t="s">
        <v>461</v>
      </c>
      <c r="M135" s="104"/>
      <c r="N135" s="104"/>
      <c r="O135" s="104"/>
      <c r="P135" s="104"/>
      <c r="Q135" s="104"/>
      <c r="R135" s="104"/>
      <c r="S135" s="104"/>
      <c r="T135" s="104"/>
      <c r="U135" s="104"/>
      <c r="V135" s="104"/>
      <c r="W135" s="104"/>
      <c r="X135" s="104"/>
      <c r="Y135" s="104"/>
      <c r="Z135" s="183"/>
      <c r="AA135" s="183"/>
    </row>
    <row r="136" spans="1:27" s="37" customFormat="1" ht="11.25" x14ac:dyDescent="0.2">
      <c r="A136" s="107"/>
      <c r="B136" s="105"/>
      <c r="C136" s="105"/>
      <c r="D136" s="105"/>
      <c r="E136" s="105"/>
      <c r="F136" s="105"/>
      <c r="G136" s="105"/>
      <c r="H136" s="105"/>
      <c r="I136" s="105"/>
      <c r="J136" s="396"/>
      <c r="K136" s="40"/>
      <c r="L136" s="399"/>
      <c r="M136" s="183"/>
      <c r="N136" s="183"/>
      <c r="O136" s="183"/>
      <c r="P136" s="183"/>
      <c r="Q136" s="183"/>
      <c r="R136" s="183"/>
      <c r="S136" s="183"/>
      <c r="T136" s="183"/>
      <c r="U136" s="183"/>
      <c r="V136" s="183"/>
      <c r="W136" s="183"/>
      <c r="X136" s="183"/>
      <c r="Y136" s="183"/>
      <c r="Z136" s="183"/>
      <c r="AA136" s="183"/>
    </row>
    <row r="137" spans="1:27" s="37" customFormat="1" x14ac:dyDescent="0.2">
      <c r="A137" s="107"/>
      <c r="B137" s="105"/>
      <c r="C137" s="105" t="s">
        <v>462</v>
      </c>
      <c r="D137" s="105"/>
      <c r="E137" s="105"/>
      <c r="F137" s="105"/>
      <c r="G137" s="105"/>
      <c r="H137" s="105"/>
      <c r="I137" s="105"/>
      <c r="J137" s="117"/>
      <c r="K137" s="40"/>
      <c r="L137" s="104" t="s">
        <v>463</v>
      </c>
      <c r="M137" s="104"/>
      <c r="N137" s="104"/>
      <c r="O137" s="104"/>
      <c r="P137" s="104"/>
      <c r="Q137" s="104"/>
      <c r="R137" s="104"/>
      <c r="S137" s="104"/>
      <c r="T137" s="104"/>
      <c r="U137" s="104"/>
      <c r="V137" s="104"/>
      <c r="W137" s="104"/>
      <c r="X137" s="104"/>
      <c r="Y137" s="104"/>
      <c r="Z137" s="183"/>
      <c r="AA137" s="183"/>
    </row>
    <row r="138" spans="1:27" s="37" customFormat="1" ht="11.25" x14ac:dyDescent="0.2">
      <c r="A138" s="107"/>
      <c r="B138" s="105"/>
      <c r="C138" s="105"/>
      <c r="D138" s="105"/>
      <c r="E138" s="105"/>
      <c r="F138" s="105"/>
      <c r="G138" s="105"/>
      <c r="H138" s="105"/>
      <c r="I138" s="105"/>
      <c r="J138" s="396"/>
      <c r="K138" s="40"/>
      <c r="L138" s="399"/>
      <c r="M138" s="183"/>
      <c r="N138" s="183"/>
      <c r="O138" s="183"/>
      <c r="P138" s="183"/>
      <c r="Q138" s="183"/>
      <c r="R138" s="183"/>
      <c r="S138" s="183"/>
      <c r="T138" s="183"/>
      <c r="U138" s="183"/>
      <c r="V138" s="183"/>
      <c r="W138" s="183"/>
      <c r="X138" s="183"/>
      <c r="Y138" s="183"/>
      <c r="Z138" s="183"/>
      <c r="AA138" s="183"/>
    </row>
    <row r="139" spans="1:27" s="37" customFormat="1" x14ac:dyDescent="0.2">
      <c r="A139" s="107"/>
      <c r="B139" s="105"/>
      <c r="C139" s="105" t="s">
        <v>464</v>
      </c>
      <c r="D139" s="105"/>
      <c r="E139" s="105"/>
      <c r="F139" s="105"/>
      <c r="G139" s="105"/>
      <c r="H139" s="105"/>
      <c r="I139" s="105"/>
      <c r="J139" s="117"/>
      <c r="K139" s="40"/>
      <c r="L139" s="104" t="s">
        <v>465</v>
      </c>
      <c r="M139" s="104"/>
      <c r="N139" s="104"/>
      <c r="O139" s="104"/>
      <c r="P139" s="104"/>
      <c r="Q139" s="104"/>
      <c r="R139" s="104"/>
      <c r="S139" s="104"/>
      <c r="T139" s="104"/>
      <c r="U139" s="104"/>
      <c r="V139" s="104"/>
      <c r="W139" s="104"/>
      <c r="X139" s="104"/>
      <c r="Y139" s="104"/>
      <c r="Z139" s="183"/>
      <c r="AA139" s="183"/>
    </row>
    <row r="140" spans="1:27" s="37" customFormat="1" ht="11.25" x14ac:dyDescent="0.2">
      <c r="A140" s="107"/>
      <c r="B140" s="105"/>
      <c r="C140" s="105"/>
      <c r="D140" s="105"/>
      <c r="E140" s="105"/>
      <c r="F140" s="105"/>
      <c r="G140" s="105"/>
      <c r="H140" s="105"/>
      <c r="I140" s="105"/>
      <c r="J140" s="396"/>
      <c r="K140" s="40"/>
      <c r="L140" s="399"/>
      <c r="M140" s="183"/>
      <c r="N140" s="183"/>
      <c r="O140" s="183"/>
      <c r="P140" s="183"/>
      <c r="Q140" s="183"/>
      <c r="R140" s="183"/>
      <c r="S140" s="183"/>
      <c r="T140" s="183"/>
      <c r="U140" s="183"/>
      <c r="V140" s="183"/>
      <c r="W140" s="183"/>
      <c r="X140" s="183"/>
      <c r="Y140" s="183"/>
      <c r="Z140" s="183"/>
      <c r="AA140" s="183"/>
    </row>
    <row r="141" spans="1:27" s="37" customFormat="1" x14ac:dyDescent="0.2">
      <c r="A141" s="107"/>
      <c r="B141" s="105"/>
      <c r="C141" s="105" t="s">
        <v>466</v>
      </c>
      <c r="D141" s="105"/>
      <c r="E141" s="105"/>
      <c r="F141" s="105"/>
      <c r="G141" s="105"/>
      <c r="H141" s="105"/>
      <c r="I141" s="105"/>
      <c r="J141" s="117"/>
      <c r="K141" s="40"/>
      <c r="L141" s="104" t="s">
        <v>467</v>
      </c>
      <c r="M141" s="104"/>
      <c r="N141" s="104"/>
      <c r="O141" s="104"/>
      <c r="P141" s="104"/>
      <c r="Q141" s="104"/>
      <c r="R141" s="104"/>
      <c r="S141" s="104"/>
      <c r="T141" s="104"/>
      <c r="U141" s="104"/>
      <c r="V141" s="104"/>
      <c r="W141" s="104"/>
      <c r="X141" s="104"/>
      <c r="Y141" s="104"/>
      <c r="Z141" s="183"/>
      <c r="AA141" s="183"/>
    </row>
    <row r="142" spans="1:27" s="37" customFormat="1" ht="11.25" x14ac:dyDescent="0.2">
      <c r="A142" s="107"/>
      <c r="B142" s="105"/>
      <c r="C142" s="105"/>
      <c r="D142" s="105"/>
      <c r="E142" s="105"/>
      <c r="F142" s="105"/>
      <c r="G142" s="105"/>
      <c r="H142" s="105"/>
      <c r="I142" s="105"/>
      <c r="J142" s="396"/>
      <c r="K142" s="40"/>
      <c r="L142" s="399"/>
      <c r="M142" s="183"/>
      <c r="N142" s="183"/>
      <c r="O142" s="183"/>
      <c r="P142" s="183"/>
      <c r="Q142" s="183"/>
      <c r="R142" s="183"/>
      <c r="S142" s="183"/>
      <c r="T142" s="183"/>
      <c r="U142" s="183"/>
      <c r="V142" s="183"/>
      <c r="W142" s="183"/>
      <c r="X142" s="183"/>
      <c r="Y142" s="183"/>
      <c r="Z142" s="183"/>
      <c r="AA142" s="183"/>
    </row>
    <row r="143" spans="1:27" s="37" customFormat="1" x14ac:dyDescent="0.2">
      <c r="A143" s="107"/>
      <c r="B143" s="105"/>
      <c r="C143" s="105" t="s">
        <v>468</v>
      </c>
      <c r="D143" s="105"/>
      <c r="E143" s="105"/>
      <c r="F143" s="105"/>
      <c r="G143" s="105"/>
      <c r="H143" s="105"/>
      <c r="I143" s="105"/>
      <c r="J143" s="117"/>
      <c r="K143" s="40"/>
      <c r="L143" s="104" t="s">
        <v>469</v>
      </c>
      <c r="M143" s="104"/>
      <c r="N143" s="104"/>
      <c r="O143" s="104"/>
      <c r="P143" s="104"/>
      <c r="Q143" s="104"/>
      <c r="R143" s="104"/>
      <c r="S143" s="104"/>
      <c r="T143" s="104"/>
      <c r="U143" s="104"/>
      <c r="V143" s="104"/>
      <c r="W143" s="104"/>
      <c r="X143" s="104"/>
      <c r="Y143" s="104"/>
      <c r="Z143" s="183"/>
      <c r="AA143" s="183"/>
    </row>
    <row r="144" spans="1:27" s="37" customFormat="1" ht="11.25" x14ac:dyDescent="0.2">
      <c r="A144" s="107"/>
      <c r="B144" s="105"/>
      <c r="C144" s="105"/>
      <c r="D144" s="105"/>
      <c r="E144" s="105"/>
      <c r="F144" s="105"/>
      <c r="G144" s="105"/>
      <c r="H144" s="105"/>
      <c r="I144" s="105"/>
      <c r="J144" s="396"/>
      <c r="K144" s="40"/>
      <c r="L144" s="399"/>
      <c r="M144" s="183"/>
      <c r="N144" s="183"/>
      <c r="O144" s="183"/>
      <c r="P144" s="183"/>
      <c r="Q144" s="183"/>
      <c r="R144" s="183"/>
      <c r="S144" s="183"/>
      <c r="T144" s="183"/>
      <c r="U144" s="183"/>
      <c r="V144" s="183"/>
      <c r="W144" s="183"/>
      <c r="X144" s="183"/>
      <c r="Y144" s="183"/>
      <c r="Z144" s="183"/>
      <c r="AA144" s="183"/>
    </row>
    <row r="145" spans="1:27" s="37" customFormat="1" ht="11.25" x14ac:dyDescent="0.2">
      <c r="A145" s="107"/>
      <c r="B145" s="105" t="s">
        <v>470</v>
      </c>
      <c r="C145" s="105"/>
      <c r="D145" s="105"/>
      <c r="E145" s="105"/>
      <c r="F145" s="105"/>
      <c r="G145" s="105"/>
      <c r="H145" s="105"/>
      <c r="I145" s="105"/>
      <c r="J145" s="393">
        <f>J147+J149+J151+J153+J155+J157+J159+J161+J163</f>
        <v>0</v>
      </c>
      <c r="K145" s="40"/>
      <c r="L145" s="398" t="s">
        <v>471</v>
      </c>
      <c r="M145" s="398"/>
      <c r="N145" s="398"/>
      <c r="O145" s="398"/>
      <c r="P145" s="398"/>
      <c r="Q145" s="398"/>
      <c r="R145" s="398"/>
      <c r="S145" s="398"/>
      <c r="T145" s="398"/>
      <c r="U145" s="398"/>
      <c r="V145" s="398"/>
      <c r="W145" s="398"/>
      <c r="X145" s="398"/>
      <c r="Y145" s="398"/>
      <c r="Z145" s="183"/>
      <c r="AA145" s="183"/>
    </row>
    <row r="146" spans="1:27" s="37" customFormat="1" ht="11.25" x14ac:dyDescent="0.2">
      <c r="A146" s="107"/>
      <c r="B146" s="105"/>
      <c r="C146" s="105"/>
      <c r="D146" s="105"/>
      <c r="E146" s="105"/>
      <c r="F146" s="105"/>
      <c r="G146" s="105"/>
      <c r="H146" s="105"/>
      <c r="I146" s="105"/>
      <c r="J146" s="396"/>
      <c r="K146" s="40"/>
      <c r="L146" s="399"/>
      <c r="M146" s="183"/>
      <c r="N146" s="183"/>
      <c r="O146" s="183"/>
      <c r="P146" s="183"/>
      <c r="Q146" s="183"/>
      <c r="R146" s="183"/>
      <c r="S146" s="183"/>
      <c r="T146" s="183"/>
      <c r="U146" s="183"/>
      <c r="V146" s="183"/>
      <c r="W146" s="183"/>
      <c r="X146" s="183"/>
      <c r="Y146" s="183"/>
      <c r="Z146" s="183"/>
      <c r="AA146" s="183"/>
    </row>
    <row r="147" spans="1:27" s="37" customFormat="1" x14ac:dyDescent="0.2">
      <c r="A147" s="107"/>
      <c r="B147" s="105"/>
      <c r="C147" s="105" t="s">
        <v>472</v>
      </c>
      <c r="D147" s="105"/>
      <c r="E147" s="105"/>
      <c r="F147" s="105"/>
      <c r="G147" s="105"/>
      <c r="H147" s="105"/>
      <c r="I147" s="105"/>
      <c r="J147" s="117"/>
      <c r="K147" s="40"/>
      <c r="L147" s="398" t="s">
        <v>473</v>
      </c>
      <c r="M147" s="398"/>
      <c r="N147" s="398"/>
      <c r="O147" s="398"/>
      <c r="P147" s="398"/>
      <c r="Q147" s="398"/>
      <c r="R147" s="398"/>
      <c r="S147" s="398"/>
      <c r="T147" s="398"/>
      <c r="U147" s="398"/>
      <c r="V147" s="398"/>
      <c r="W147" s="398"/>
      <c r="X147" s="398"/>
      <c r="Y147" s="398"/>
      <c r="Z147" s="183"/>
      <c r="AA147" s="183"/>
    </row>
    <row r="148" spans="1:27" s="37" customFormat="1" ht="11.25" x14ac:dyDescent="0.2">
      <c r="A148" s="107"/>
      <c r="B148" s="105"/>
      <c r="C148" s="105"/>
      <c r="D148" s="105"/>
      <c r="E148" s="105"/>
      <c r="F148" s="105"/>
      <c r="G148" s="105"/>
      <c r="H148" s="105"/>
      <c r="I148" s="105"/>
      <c r="J148" s="396"/>
      <c r="K148" s="40"/>
      <c r="L148" s="399"/>
      <c r="M148" s="183"/>
      <c r="N148" s="183"/>
      <c r="O148" s="183"/>
      <c r="P148" s="183"/>
      <c r="Q148" s="183"/>
      <c r="R148" s="183"/>
      <c r="S148" s="183"/>
      <c r="T148" s="183"/>
      <c r="U148" s="183"/>
      <c r="V148" s="183"/>
      <c r="W148" s="183"/>
      <c r="X148" s="183"/>
      <c r="Y148" s="183"/>
      <c r="Z148" s="183"/>
      <c r="AA148" s="183"/>
    </row>
    <row r="149" spans="1:27" s="37" customFormat="1" x14ac:dyDescent="0.2">
      <c r="A149" s="107"/>
      <c r="B149" s="105"/>
      <c r="C149" s="105" t="s">
        <v>474</v>
      </c>
      <c r="D149" s="105"/>
      <c r="E149" s="105"/>
      <c r="F149" s="105"/>
      <c r="G149" s="105"/>
      <c r="H149" s="105"/>
      <c r="I149" s="105"/>
      <c r="J149" s="117"/>
      <c r="K149" s="40"/>
      <c r="L149" s="398" t="s">
        <v>475</v>
      </c>
      <c r="M149" s="398"/>
      <c r="N149" s="398"/>
      <c r="O149" s="398"/>
      <c r="P149" s="398"/>
      <c r="Q149" s="398"/>
      <c r="R149" s="398"/>
      <c r="S149" s="398"/>
      <c r="T149" s="398"/>
      <c r="U149" s="398"/>
      <c r="V149" s="398"/>
      <c r="W149" s="398"/>
      <c r="X149" s="398"/>
      <c r="Y149" s="398"/>
      <c r="Z149" s="183"/>
      <c r="AA149" s="183"/>
    </row>
    <row r="150" spans="1:27" s="37" customFormat="1" ht="11.25" x14ac:dyDescent="0.2">
      <c r="A150" s="107"/>
      <c r="B150" s="105"/>
      <c r="C150" s="105"/>
      <c r="D150" s="105"/>
      <c r="E150" s="105"/>
      <c r="F150" s="105"/>
      <c r="G150" s="105"/>
      <c r="H150" s="105"/>
      <c r="I150" s="105"/>
      <c r="J150" s="396"/>
      <c r="K150" s="40"/>
      <c r="L150" s="399"/>
      <c r="M150" s="183"/>
      <c r="N150" s="183"/>
      <c r="O150" s="183"/>
      <c r="P150" s="183"/>
      <c r="Q150" s="183"/>
      <c r="R150" s="183"/>
      <c r="S150" s="183"/>
      <c r="T150" s="183"/>
      <c r="U150" s="183"/>
      <c r="V150" s="183"/>
      <c r="W150" s="183"/>
      <c r="X150" s="183"/>
      <c r="Y150" s="183"/>
      <c r="Z150" s="183"/>
      <c r="AA150" s="183"/>
    </row>
    <row r="151" spans="1:27" s="37" customFormat="1" x14ac:dyDescent="0.2">
      <c r="A151" s="107"/>
      <c r="B151" s="105"/>
      <c r="C151" s="105" t="s">
        <v>476</v>
      </c>
      <c r="D151" s="105"/>
      <c r="E151" s="105"/>
      <c r="F151" s="105"/>
      <c r="G151" s="105"/>
      <c r="H151" s="105"/>
      <c r="I151" s="105"/>
      <c r="J151" s="117"/>
      <c r="K151" s="40"/>
      <c r="L151" s="398" t="s">
        <v>477</v>
      </c>
      <c r="M151" s="398"/>
      <c r="N151" s="398"/>
      <c r="O151" s="398"/>
      <c r="P151" s="398"/>
      <c r="Q151" s="398"/>
      <c r="R151" s="398"/>
      <c r="S151" s="398"/>
      <c r="T151" s="398"/>
      <c r="U151" s="398"/>
      <c r="V151" s="398"/>
      <c r="W151" s="398"/>
      <c r="X151" s="398"/>
      <c r="Y151" s="398"/>
      <c r="Z151" s="183"/>
      <c r="AA151" s="183"/>
    </row>
    <row r="152" spans="1:27" s="37" customFormat="1" ht="11.25" x14ac:dyDescent="0.2">
      <c r="A152" s="107"/>
      <c r="B152" s="105"/>
      <c r="C152" s="105"/>
      <c r="D152" s="105"/>
      <c r="E152" s="105"/>
      <c r="F152" s="105"/>
      <c r="G152" s="105"/>
      <c r="H152" s="105"/>
      <c r="I152" s="105"/>
      <c r="J152" s="396"/>
      <c r="K152" s="40"/>
      <c r="L152" s="399"/>
      <c r="M152" s="183"/>
      <c r="N152" s="183"/>
      <c r="O152" s="183"/>
      <c r="P152" s="183"/>
      <c r="Q152" s="183"/>
      <c r="R152" s="183"/>
      <c r="S152" s="183"/>
      <c r="T152" s="183"/>
      <c r="U152" s="183"/>
      <c r="V152" s="183"/>
      <c r="W152" s="183"/>
      <c r="X152" s="183"/>
      <c r="Y152" s="183"/>
      <c r="Z152" s="183"/>
      <c r="AA152" s="183"/>
    </row>
    <row r="153" spans="1:27" s="37" customFormat="1" x14ac:dyDescent="0.2">
      <c r="A153" s="107"/>
      <c r="B153" s="105"/>
      <c r="C153" s="105" t="s">
        <v>478</v>
      </c>
      <c r="D153" s="105"/>
      <c r="E153" s="105"/>
      <c r="F153" s="105"/>
      <c r="G153" s="105"/>
      <c r="H153" s="105"/>
      <c r="I153" s="105"/>
      <c r="J153" s="117"/>
      <c r="K153" s="40"/>
      <c r="L153" s="398" t="s">
        <v>479</v>
      </c>
      <c r="M153" s="398"/>
      <c r="N153" s="398"/>
      <c r="O153" s="398"/>
      <c r="P153" s="398"/>
      <c r="Q153" s="398"/>
      <c r="R153" s="398"/>
      <c r="S153" s="398"/>
      <c r="T153" s="398"/>
      <c r="U153" s="398"/>
      <c r="V153" s="398"/>
      <c r="W153" s="398"/>
      <c r="X153" s="398"/>
      <c r="Y153" s="398"/>
      <c r="Z153" s="183"/>
      <c r="AA153" s="183"/>
    </row>
    <row r="154" spans="1:27" s="37" customFormat="1" ht="11.25" x14ac:dyDescent="0.2">
      <c r="A154" s="107"/>
      <c r="B154" s="105"/>
      <c r="C154" s="105"/>
      <c r="D154" s="105"/>
      <c r="E154" s="105"/>
      <c r="F154" s="105"/>
      <c r="G154" s="105"/>
      <c r="H154" s="105"/>
      <c r="I154" s="105"/>
      <c r="J154" s="396"/>
      <c r="K154" s="40"/>
      <c r="L154" s="399"/>
      <c r="M154" s="183"/>
      <c r="N154" s="183"/>
      <c r="O154" s="183"/>
      <c r="P154" s="183"/>
      <c r="Q154" s="183"/>
      <c r="R154" s="183"/>
      <c r="S154" s="183"/>
      <c r="T154" s="183"/>
      <c r="U154" s="183"/>
      <c r="V154" s="183"/>
      <c r="W154" s="183"/>
      <c r="X154" s="183"/>
      <c r="Y154" s="183"/>
      <c r="Z154" s="183"/>
      <c r="AA154" s="183"/>
    </row>
    <row r="155" spans="1:27" s="37" customFormat="1" x14ac:dyDescent="0.2">
      <c r="A155" s="107"/>
      <c r="B155" s="105"/>
      <c r="C155" s="105" t="s">
        <v>480</v>
      </c>
      <c r="D155" s="105"/>
      <c r="E155" s="105"/>
      <c r="F155" s="105"/>
      <c r="G155" s="105"/>
      <c r="H155" s="105"/>
      <c r="I155" s="105"/>
      <c r="J155" s="117"/>
      <c r="K155" s="40"/>
      <c r="L155" s="398" t="s">
        <v>481</v>
      </c>
      <c r="M155" s="398"/>
      <c r="N155" s="398"/>
      <c r="O155" s="398"/>
      <c r="P155" s="398"/>
      <c r="Q155" s="398"/>
      <c r="R155" s="398"/>
      <c r="S155" s="398"/>
      <c r="T155" s="398"/>
      <c r="U155" s="398"/>
      <c r="V155" s="398"/>
      <c r="W155" s="398"/>
      <c r="X155" s="398"/>
      <c r="Y155" s="398"/>
      <c r="Z155" s="183"/>
      <c r="AA155" s="183"/>
    </row>
    <row r="156" spans="1:27" s="37" customFormat="1" ht="11.25" x14ac:dyDescent="0.2">
      <c r="A156" s="107"/>
      <c r="B156" s="105"/>
      <c r="C156" s="105"/>
      <c r="D156" s="105"/>
      <c r="E156" s="105"/>
      <c r="F156" s="105"/>
      <c r="G156" s="105"/>
      <c r="H156" s="105"/>
      <c r="I156" s="105"/>
      <c r="J156" s="396"/>
      <c r="K156" s="40"/>
      <c r="L156" s="399"/>
      <c r="M156" s="183"/>
      <c r="N156" s="183"/>
      <c r="O156" s="183"/>
      <c r="P156" s="183"/>
      <c r="Q156" s="183"/>
      <c r="R156" s="183"/>
      <c r="S156" s="183"/>
      <c r="T156" s="183"/>
      <c r="U156" s="183"/>
      <c r="V156" s="183"/>
      <c r="W156" s="183"/>
      <c r="X156" s="183"/>
      <c r="Y156" s="183"/>
      <c r="Z156" s="183"/>
      <c r="AA156" s="183"/>
    </row>
    <row r="157" spans="1:27" s="37" customFormat="1" x14ac:dyDescent="0.2">
      <c r="A157" s="107"/>
      <c r="B157" s="105"/>
      <c r="C157" s="105" t="s">
        <v>482</v>
      </c>
      <c r="D157" s="105"/>
      <c r="E157" s="105"/>
      <c r="F157" s="105"/>
      <c r="G157" s="105"/>
      <c r="H157" s="105"/>
      <c r="I157" s="105"/>
      <c r="J157" s="117"/>
      <c r="K157" s="40"/>
      <c r="L157" s="398" t="s">
        <v>483</v>
      </c>
      <c r="M157" s="398"/>
      <c r="N157" s="398"/>
      <c r="O157" s="398"/>
      <c r="P157" s="398"/>
      <c r="Q157" s="398"/>
      <c r="R157" s="398"/>
      <c r="S157" s="398"/>
      <c r="T157" s="398"/>
      <c r="U157" s="398"/>
      <c r="V157" s="398"/>
      <c r="W157" s="398"/>
      <c r="X157" s="398"/>
      <c r="Y157" s="398"/>
      <c r="Z157" s="183"/>
      <c r="AA157" s="183"/>
    </row>
    <row r="158" spans="1:27" s="37" customFormat="1" ht="11.25" x14ac:dyDescent="0.2">
      <c r="A158" s="107"/>
      <c r="B158" s="105"/>
      <c r="C158" s="105"/>
      <c r="D158" s="105"/>
      <c r="E158" s="105"/>
      <c r="F158" s="105"/>
      <c r="G158" s="105"/>
      <c r="H158" s="105"/>
      <c r="I158" s="105"/>
      <c r="J158" s="396"/>
      <c r="K158" s="40"/>
      <c r="L158" s="399"/>
      <c r="M158" s="183"/>
      <c r="N158" s="183"/>
      <c r="O158" s="183"/>
      <c r="P158" s="183"/>
      <c r="Q158" s="183"/>
      <c r="R158" s="183"/>
      <c r="S158" s="183"/>
      <c r="T158" s="183"/>
      <c r="U158" s="183"/>
      <c r="V158" s="183"/>
      <c r="W158" s="183"/>
      <c r="X158" s="183"/>
      <c r="Y158" s="183"/>
      <c r="Z158" s="183"/>
      <c r="AA158" s="183"/>
    </row>
    <row r="159" spans="1:27" s="37" customFormat="1" x14ac:dyDescent="0.2">
      <c r="A159" s="107"/>
      <c r="B159" s="105"/>
      <c r="C159" s="105" t="s">
        <v>484</v>
      </c>
      <c r="D159" s="105"/>
      <c r="E159" s="105"/>
      <c r="F159" s="105"/>
      <c r="G159" s="105"/>
      <c r="H159" s="105"/>
      <c r="I159" s="105"/>
      <c r="J159" s="117"/>
      <c r="K159" s="40"/>
      <c r="L159" s="398" t="s">
        <v>485</v>
      </c>
      <c r="M159" s="398"/>
      <c r="N159" s="398"/>
      <c r="O159" s="398"/>
      <c r="P159" s="398"/>
      <c r="Q159" s="398"/>
      <c r="R159" s="398"/>
      <c r="S159" s="398"/>
      <c r="T159" s="398"/>
      <c r="U159" s="398"/>
      <c r="V159" s="398"/>
      <c r="W159" s="398"/>
      <c r="X159" s="398"/>
      <c r="Y159" s="398"/>
      <c r="Z159" s="183"/>
      <c r="AA159" s="183"/>
    </row>
    <row r="160" spans="1:27" s="37" customFormat="1" ht="11.25" x14ac:dyDescent="0.2">
      <c r="A160" s="107"/>
      <c r="B160" s="105"/>
      <c r="C160" s="105"/>
      <c r="D160" s="105"/>
      <c r="E160" s="105"/>
      <c r="F160" s="105"/>
      <c r="G160" s="105"/>
      <c r="H160" s="105"/>
      <c r="I160" s="105"/>
      <c r="J160" s="396"/>
      <c r="K160" s="40"/>
      <c r="L160" s="399"/>
      <c r="M160" s="183"/>
      <c r="N160" s="183"/>
      <c r="O160" s="183"/>
      <c r="P160" s="183"/>
      <c r="Q160" s="183"/>
      <c r="R160" s="183"/>
      <c r="S160" s="183"/>
      <c r="T160" s="183"/>
      <c r="U160" s="183"/>
      <c r="V160" s="183"/>
      <c r="W160" s="183"/>
      <c r="X160" s="183"/>
      <c r="Y160" s="183"/>
      <c r="Z160" s="183"/>
      <c r="AA160" s="183"/>
    </row>
    <row r="161" spans="1:27" s="37" customFormat="1" x14ac:dyDescent="0.2">
      <c r="A161" s="107"/>
      <c r="B161" s="105"/>
      <c r="C161" s="105" t="s">
        <v>486</v>
      </c>
      <c r="D161" s="105"/>
      <c r="E161" s="105"/>
      <c r="F161" s="105"/>
      <c r="G161" s="105"/>
      <c r="H161" s="105"/>
      <c r="I161" s="105"/>
      <c r="J161" s="117"/>
      <c r="K161" s="40"/>
      <c r="L161" s="398" t="s">
        <v>487</v>
      </c>
      <c r="M161" s="398"/>
      <c r="N161" s="398"/>
      <c r="O161" s="398"/>
      <c r="P161" s="398"/>
      <c r="Q161" s="398"/>
      <c r="R161" s="398"/>
      <c r="S161" s="398"/>
      <c r="T161" s="398"/>
      <c r="U161" s="398"/>
      <c r="V161" s="398"/>
      <c r="W161" s="398"/>
      <c r="X161" s="398"/>
      <c r="Y161" s="398"/>
      <c r="Z161" s="183"/>
      <c r="AA161" s="183"/>
    </row>
    <row r="162" spans="1:27" s="37" customFormat="1" ht="11.25" x14ac:dyDescent="0.2">
      <c r="A162" s="107"/>
      <c r="B162" s="105"/>
      <c r="C162" s="105"/>
      <c r="D162" s="105"/>
      <c r="E162" s="105"/>
      <c r="F162" s="105"/>
      <c r="G162" s="105"/>
      <c r="H162" s="105"/>
      <c r="I162" s="105"/>
      <c r="J162" s="396"/>
      <c r="K162" s="40"/>
      <c r="L162" s="399"/>
      <c r="M162" s="183"/>
      <c r="N162" s="183"/>
      <c r="O162" s="183"/>
      <c r="P162" s="183"/>
      <c r="Q162" s="183"/>
      <c r="R162" s="183"/>
      <c r="S162" s="183"/>
      <c r="T162" s="183"/>
      <c r="U162" s="183"/>
      <c r="V162" s="183"/>
      <c r="W162" s="183"/>
      <c r="X162" s="183"/>
      <c r="Y162" s="183"/>
      <c r="Z162" s="183"/>
      <c r="AA162" s="183"/>
    </row>
    <row r="163" spans="1:27" s="37" customFormat="1" x14ac:dyDescent="0.2">
      <c r="A163" s="107"/>
      <c r="B163" s="105"/>
      <c r="C163" s="105" t="s">
        <v>488</v>
      </c>
      <c r="D163" s="105"/>
      <c r="E163" s="105"/>
      <c r="F163" s="105"/>
      <c r="G163" s="105"/>
      <c r="H163" s="105"/>
      <c r="I163" s="105"/>
      <c r="J163" s="117"/>
      <c r="K163" s="40"/>
      <c r="L163" s="398" t="s">
        <v>489</v>
      </c>
      <c r="M163" s="398"/>
      <c r="N163" s="398"/>
      <c r="O163" s="398"/>
      <c r="P163" s="398"/>
      <c r="Q163" s="398"/>
      <c r="R163" s="398"/>
      <c r="S163" s="398"/>
      <c r="T163" s="398"/>
      <c r="U163" s="398"/>
      <c r="V163" s="398"/>
      <c r="W163" s="398"/>
      <c r="X163" s="398"/>
      <c r="Y163" s="398"/>
      <c r="Z163" s="183"/>
      <c r="AA163" s="183"/>
    </row>
    <row r="164" spans="1:27" s="37" customFormat="1" ht="11.25" x14ac:dyDescent="0.2">
      <c r="A164" s="107"/>
      <c r="B164" s="105"/>
      <c r="C164" s="105"/>
      <c r="D164" s="105"/>
      <c r="E164" s="105"/>
      <c r="F164" s="105"/>
      <c r="G164" s="105"/>
      <c r="H164" s="105"/>
      <c r="I164" s="105"/>
      <c r="J164" s="396"/>
      <c r="K164" s="40"/>
      <c r="L164" s="399"/>
      <c r="M164" s="183"/>
      <c r="N164" s="183"/>
      <c r="O164" s="183"/>
      <c r="P164" s="183"/>
      <c r="Q164" s="183"/>
      <c r="R164" s="183"/>
      <c r="S164" s="183"/>
      <c r="T164" s="183"/>
      <c r="U164" s="183"/>
      <c r="V164" s="183"/>
      <c r="W164" s="183"/>
      <c r="X164" s="183"/>
      <c r="Y164" s="183"/>
      <c r="Z164" s="183"/>
      <c r="AA164" s="183"/>
    </row>
    <row r="165" spans="1:27" s="37" customFormat="1" x14ac:dyDescent="0.2">
      <c r="A165" s="105" t="s">
        <v>490</v>
      </c>
      <c r="B165" s="105"/>
      <c r="C165" s="105"/>
      <c r="D165" s="105"/>
      <c r="E165" s="105"/>
      <c r="F165" s="105"/>
      <c r="G165" s="105"/>
      <c r="H165" s="105"/>
      <c r="I165" s="105"/>
      <c r="J165" s="396"/>
      <c r="K165" s="40"/>
      <c r="L165" s="210"/>
      <c r="M165" s="183"/>
      <c r="N165" s="183"/>
      <c r="O165" s="183"/>
      <c r="P165" s="183"/>
      <c r="Q165" s="183"/>
      <c r="R165" s="183"/>
      <c r="S165" s="183"/>
      <c r="T165" s="183"/>
      <c r="U165" s="183"/>
      <c r="V165" s="183"/>
      <c r="W165" s="183"/>
      <c r="X165" s="183"/>
      <c r="Y165" s="183"/>
      <c r="Z165" s="183"/>
      <c r="AA165" s="183"/>
    </row>
    <row r="166" spans="1:27" s="37" customFormat="1" ht="11.25" x14ac:dyDescent="0.2">
      <c r="A166" s="105"/>
      <c r="B166" s="105"/>
      <c r="C166" s="105"/>
      <c r="D166" s="105"/>
      <c r="E166" s="105"/>
      <c r="F166" s="105"/>
      <c r="G166" s="105"/>
      <c r="H166" s="105"/>
      <c r="I166" s="105"/>
      <c r="J166" s="396"/>
      <c r="K166" s="40"/>
      <c r="L166" s="399"/>
      <c r="M166" s="183"/>
      <c r="N166" s="183"/>
      <c r="O166" s="183"/>
      <c r="P166" s="183"/>
      <c r="Q166" s="183"/>
      <c r="R166" s="183"/>
      <c r="S166" s="183"/>
      <c r="T166" s="183"/>
      <c r="U166" s="183"/>
      <c r="V166" s="183"/>
      <c r="W166" s="183"/>
      <c r="X166" s="183"/>
      <c r="Y166" s="183"/>
      <c r="Z166" s="183"/>
      <c r="AA166" s="183"/>
    </row>
    <row r="167" spans="1:27" s="37" customFormat="1" ht="11.25" x14ac:dyDescent="0.2">
      <c r="A167" s="105"/>
      <c r="B167" s="105" t="s">
        <v>491</v>
      </c>
      <c r="C167" s="105"/>
      <c r="D167" s="105"/>
      <c r="E167" s="105"/>
      <c r="F167" s="105"/>
      <c r="G167" s="105"/>
      <c r="H167" s="105"/>
      <c r="I167" s="105"/>
      <c r="J167" s="393">
        <f>J169+J171+J173+J175+J177+J179+J181+J183+J185</f>
        <v>0</v>
      </c>
      <c r="K167" s="40"/>
      <c r="L167" s="104" t="s">
        <v>492</v>
      </c>
      <c r="M167" s="104"/>
      <c r="N167" s="104"/>
      <c r="O167" s="104"/>
      <c r="P167" s="104"/>
      <c r="Q167" s="104"/>
      <c r="R167" s="104"/>
      <c r="S167" s="104"/>
      <c r="T167" s="104"/>
      <c r="U167" s="104"/>
      <c r="V167" s="104"/>
      <c r="W167" s="104"/>
      <c r="X167" s="104"/>
      <c r="Y167" s="104"/>
      <c r="Z167" s="183"/>
      <c r="AA167" s="183"/>
    </row>
    <row r="168" spans="1:27" s="37" customFormat="1" x14ac:dyDescent="0.2">
      <c r="A168" s="105"/>
      <c r="B168" s="105"/>
      <c r="C168" s="105"/>
      <c r="D168" s="105"/>
      <c r="E168" s="105"/>
      <c r="F168" s="105"/>
      <c r="G168" s="105"/>
      <c r="H168" s="105"/>
      <c r="I168" s="105"/>
      <c r="J168" s="396"/>
      <c r="K168" s="40"/>
      <c r="L168" s="210"/>
      <c r="M168" s="183"/>
      <c r="N168" s="183"/>
      <c r="O168" s="183"/>
      <c r="P168" s="183"/>
      <c r="Q168" s="183"/>
      <c r="R168" s="183"/>
      <c r="S168" s="183"/>
      <c r="T168" s="183"/>
      <c r="U168" s="183"/>
      <c r="V168" s="183"/>
      <c r="W168" s="183"/>
      <c r="X168" s="183"/>
      <c r="Y168" s="183"/>
      <c r="Z168" s="183"/>
      <c r="AA168" s="183"/>
    </row>
    <row r="169" spans="1:27" s="37" customFormat="1" x14ac:dyDescent="0.2">
      <c r="A169" s="105"/>
      <c r="B169" s="105"/>
      <c r="C169" s="105" t="s">
        <v>493</v>
      </c>
      <c r="D169" s="105"/>
      <c r="E169" s="105"/>
      <c r="F169" s="105"/>
      <c r="G169" s="105"/>
      <c r="H169" s="105"/>
      <c r="I169" s="105"/>
      <c r="J169" s="117"/>
      <c r="K169" s="40"/>
      <c r="L169" s="104" t="s">
        <v>494</v>
      </c>
      <c r="M169" s="104"/>
      <c r="N169" s="104"/>
      <c r="O169" s="104"/>
      <c r="P169" s="104"/>
      <c r="Q169" s="104"/>
      <c r="R169" s="104"/>
      <c r="S169" s="104"/>
      <c r="T169" s="104"/>
      <c r="U169" s="104"/>
      <c r="V169" s="104"/>
      <c r="W169" s="104"/>
      <c r="X169" s="104"/>
      <c r="Y169" s="104"/>
      <c r="Z169" s="183"/>
      <c r="AA169" s="183"/>
    </row>
    <row r="170" spans="1:27" s="37" customFormat="1" x14ac:dyDescent="0.2">
      <c r="A170" s="105"/>
      <c r="B170" s="105"/>
      <c r="C170" s="105"/>
      <c r="D170" s="105"/>
      <c r="E170" s="105"/>
      <c r="F170" s="105"/>
      <c r="G170" s="105"/>
      <c r="H170" s="105"/>
      <c r="I170" s="105"/>
      <c r="J170" s="396"/>
      <c r="K170" s="40"/>
      <c r="L170" s="210"/>
      <c r="M170" s="183"/>
      <c r="N170" s="183"/>
      <c r="O170" s="183"/>
      <c r="P170" s="183"/>
      <c r="Q170" s="183"/>
      <c r="R170" s="183"/>
      <c r="S170" s="183"/>
      <c r="T170" s="183"/>
      <c r="U170" s="183"/>
      <c r="V170" s="183"/>
      <c r="W170" s="183"/>
      <c r="X170" s="183"/>
      <c r="Y170" s="183"/>
      <c r="Z170" s="183"/>
      <c r="AA170" s="183"/>
    </row>
    <row r="171" spans="1:27" s="37" customFormat="1" x14ac:dyDescent="0.2">
      <c r="A171" s="105"/>
      <c r="B171" s="105"/>
      <c r="C171" s="105" t="s">
        <v>495</v>
      </c>
      <c r="D171" s="105"/>
      <c r="E171" s="105"/>
      <c r="F171" s="105"/>
      <c r="G171" s="105"/>
      <c r="H171" s="105"/>
      <c r="I171" s="105"/>
      <c r="J171" s="117"/>
      <c r="K171" s="40"/>
      <c r="L171" s="104" t="s">
        <v>496</v>
      </c>
      <c r="M171" s="104"/>
      <c r="N171" s="104"/>
      <c r="O171" s="104"/>
      <c r="P171" s="104"/>
      <c r="Q171" s="104"/>
      <c r="R171" s="104"/>
      <c r="S171" s="104"/>
      <c r="T171" s="104"/>
      <c r="U171" s="104"/>
      <c r="V171" s="104"/>
      <c r="W171" s="104"/>
      <c r="X171" s="104"/>
      <c r="Y171" s="104"/>
      <c r="Z171" s="183"/>
      <c r="AA171" s="183"/>
    </row>
    <row r="172" spans="1:27" s="37" customFormat="1" x14ac:dyDescent="0.2">
      <c r="A172" s="105"/>
      <c r="B172" s="105"/>
      <c r="C172" s="105"/>
      <c r="D172" s="105"/>
      <c r="E172" s="105"/>
      <c r="F172" s="105"/>
      <c r="G172" s="105"/>
      <c r="H172" s="105"/>
      <c r="I172" s="105"/>
      <c r="J172" s="396"/>
      <c r="K172" s="40"/>
      <c r="L172" s="210"/>
      <c r="M172" s="183"/>
      <c r="N172" s="183"/>
      <c r="O172" s="183"/>
      <c r="P172" s="183"/>
      <c r="Q172" s="183"/>
      <c r="R172" s="183"/>
      <c r="S172" s="183"/>
      <c r="T172" s="183"/>
      <c r="U172" s="183"/>
      <c r="V172" s="183"/>
      <c r="W172" s="183"/>
      <c r="X172" s="183"/>
      <c r="Y172" s="183"/>
      <c r="Z172" s="183"/>
      <c r="AA172" s="183"/>
    </row>
    <row r="173" spans="1:27" s="37" customFormat="1" x14ac:dyDescent="0.2">
      <c r="A173" s="105"/>
      <c r="B173" s="105"/>
      <c r="C173" s="105" t="s">
        <v>497</v>
      </c>
      <c r="D173" s="105"/>
      <c r="E173" s="105"/>
      <c r="F173" s="105"/>
      <c r="G173" s="105"/>
      <c r="H173" s="105"/>
      <c r="I173" s="105"/>
      <c r="J173" s="117"/>
      <c r="K173" s="40"/>
      <c r="L173" s="104" t="s">
        <v>498</v>
      </c>
      <c r="M173" s="104"/>
      <c r="N173" s="104"/>
      <c r="O173" s="104"/>
      <c r="P173" s="104"/>
      <c r="Q173" s="104"/>
      <c r="R173" s="104"/>
      <c r="S173" s="104"/>
      <c r="T173" s="104"/>
      <c r="U173" s="104"/>
      <c r="V173" s="104"/>
      <c r="W173" s="104"/>
      <c r="X173" s="104"/>
      <c r="Y173" s="104"/>
      <c r="Z173" s="183"/>
      <c r="AA173" s="183"/>
    </row>
    <row r="174" spans="1:27" s="37" customFormat="1" x14ac:dyDescent="0.2">
      <c r="A174" s="105"/>
      <c r="B174" s="105"/>
      <c r="C174" s="105"/>
      <c r="D174" s="105"/>
      <c r="E174" s="105"/>
      <c r="F174" s="105"/>
      <c r="G174" s="105"/>
      <c r="H174" s="105"/>
      <c r="I174" s="105"/>
      <c r="J174" s="396"/>
      <c r="K174" s="40"/>
      <c r="L174" s="210"/>
      <c r="M174" s="183"/>
      <c r="N174" s="183"/>
      <c r="O174" s="183"/>
      <c r="P174" s="183"/>
      <c r="Q174" s="183"/>
      <c r="R174" s="183"/>
      <c r="S174" s="183"/>
      <c r="T174" s="183"/>
      <c r="U174" s="183"/>
      <c r="V174" s="183"/>
      <c r="W174" s="183"/>
      <c r="X174" s="183"/>
      <c r="Y174" s="183"/>
      <c r="Z174" s="183"/>
      <c r="AA174" s="183"/>
    </row>
    <row r="175" spans="1:27" s="37" customFormat="1" x14ac:dyDescent="0.2">
      <c r="A175" s="105"/>
      <c r="B175" s="105"/>
      <c r="C175" s="105" t="s">
        <v>499</v>
      </c>
      <c r="D175" s="105"/>
      <c r="E175" s="105"/>
      <c r="F175" s="105"/>
      <c r="G175" s="105"/>
      <c r="H175" s="105"/>
      <c r="I175" s="105"/>
      <c r="J175" s="117"/>
      <c r="K175" s="40"/>
      <c r="L175" s="104" t="s">
        <v>500</v>
      </c>
      <c r="M175" s="104"/>
      <c r="N175" s="104"/>
      <c r="O175" s="104"/>
      <c r="P175" s="104"/>
      <c r="Q175" s="104"/>
      <c r="R175" s="104"/>
      <c r="S175" s="104"/>
      <c r="T175" s="104"/>
      <c r="U175" s="104"/>
      <c r="V175" s="104"/>
      <c r="W175" s="104"/>
      <c r="X175" s="104"/>
      <c r="Y175" s="104"/>
      <c r="Z175" s="183"/>
      <c r="AA175" s="183"/>
    </row>
    <row r="176" spans="1:27" s="37" customFormat="1" x14ac:dyDescent="0.2">
      <c r="A176" s="105"/>
      <c r="B176" s="105"/>
      <c r="C176" s="105"/>
      <c r="D176" s="105"/>
      <c r="E176" s="105"/>
      <c r="F176" s="105"/>
      <c r="G176" s="105"/>
      <c r="H176" s="105"/>
      <c r="I176" s="105"/>
      <c r="J176" s="396"/>
      <c r="K176" s="40"/>
      <c r="L176" s="210"/>
      <c r="M176" s="183"/>
      <c r="N176" s="183"/>
      <c r="O176" s="183"/>
      <c r="P176" s="183"/>
      <c r="Q176" s="183"/>
      <c r="R176" s="183"/>
      <c r="S176" s="183"/>
      <c r="T176" s="183"/>
      <c r="U176" s="183"/>
      <c r="V176" s="183"/>
      <c r="W176" s="183"/>
      <c r="X176" s="183"/>
      <c r="Y176" s="183"/>
      <c r="Z176" s="183"/>
      <c r="AA176" s="183"/>
    </row>
    <row r="177" spans="1:27" s="37" customFormat="1" x14ac:dyDescent="0.2">
      <c r="A177" s="105"/>
      <c r="B177" s="105"/>
      <c r="C177" s="105" t="s">
        <v>501</v>
      </c>
      <c r="D177" s="105"/>
      <c r="E177" s="105"/>
      <c r="F177" s="105"/>
      <c r="G177" s="105"/>
      <c r="H177" s="105"/>
      <c r="I177" s="105"/>
      <c r="J177" s="117"/>
      <c r="K177" s="40"/>
      <c r="L177" s="104" t="s">
        <v>502</v>
      </c>
      <c r="M177" s="104"/>
      <c r="N177" s="104"/>
      <c r="O177" s="104"/>
      <c r="P177" s="104"/>
      <c r="Q177" s="104"/>
      <c r="R177" s="104"/>
      <c r="S177" s="104"/>
      <c r="T177" s="104"/>
      <c r="U177" s="104"/>
      <c r="V177" s="104"/>
      <c r="W177" s="104"/>
      <c r="X177" s="104"/>
      <c r="Y177" s="104"/>
      <c r="Z177" s="183"/>
      <c r="AA177" s="183"/>
    </row>
    <row r="178" spans="1:27" s="37" customFormat="1" x14ac:dyDescent="0.2">
      <c r="A178" s="105"/>
      <c r="B178" s="105"/>
      <c r="C178" s="105"/>
      <c r="D178" s="105"/>
      <c r="E178" s="105"/>
      <c r="F178" s="105"/>
      <c r="G178" s="105"/>
      <c r="H178" s="105"/>
      <c r="I178" s="105"/>
      <c r="J178" s="396"/>
      <c r="K178" s="40"/>
      <c r="L178" s="210"/>
      <c r="M178" s="183"/>
      <c r="N178" s="183"/>
      <c r="O178" s="183"/>
      <c r="P178" s="183"/>
      <c r="Q178" s="183"/>
      <c r="R178" s="183"/>
      <c r="S178" s="183"/>
      <c r="T178" s="183"/>
      <c r="U178" s="183"/>
      <c r="V178" s="183"/>
      <c r="W178" s="183"/>
      <c r="X178" s="183"/>
      <c r="Y178" s="183"/>
      <c r="Z178" s="183"/>
      <c r="AA178" s="183"/>
    </row>
    <row r="179" spans="1:27" s="37" customFormat="1" x14ac:dyDescent="0.2">
      <c r="A179" s="105"/>
      <c r="B179" s="105"/>
      <c r="C179" s="105" t="s">
        <v>503</v>
      </c>
      <c r="D179" s="105"/>
      <c r="E179" s="105"/>
      <c r="F179" s="105"/>
      <c r="G179" s="105"/>
      <c r="H179" s="105"/>
      <c r="I179" s="105"/>
      <c r="J179" s="117"/>
      <c r="K179" s="40"/>
      <c r="L179" s="104" t="s">
        <v>504</v>
      </c>
      <c r="M179" s="104"/>
      <c r="N179" s="104"/>
      <c r="O179" s="104"/>
      <c r="P179" s="104"/>
      <c r="Q179" s="104"/>
      <c r="R179" s="104"/>
      <c r="S179" s="104"/>
      <c r="T179" s="104"/>
      <c r="U179" s="104"/>
      <c r="V179" s="104"/>
      <c r="W179" s="104"/>
      <c r="X179" s="104"/>
      <c r="Y179" s="104"/>
      <c r="Z179" s="183"/>
      <c r="AA179" s="183"/>
    </row>
    <row r="180" spans="1:27" s="37" customFormat="1" x14ac:dyDescent="0.2">
      <c r="A180" s="105"/>
      <c r="B180" s="105"/>
      <c r="C180" s="105"/>
      <c r="D180" s="105"/>
      <c r="E180" s="105"/>
      <c r="F180" s="105"/>
      <c r="G180" s="105"/>
      <c r="H180" s="105"/>
      <c r="I180" s="105"/>
      <c r="J180" s="396"/>
      <c r="K180" s="40"/>
      <c r="L180" s="210"/>
      <c r="M180" s="183"/>
      <c r="N180" s="183"/>
      <c r="O180" s="183"/>
      <c r="P180" s="183"/>
      <c r="Q180" s="183"/>
      <c r="R180" s="183"/>
      <c r="S180" s="183"/>
      <c r="T180" s="183"/>
      <c r="U180" s="183"/>
      <c r="V180" s="183"/>
      <c r="W180" s="183"/>
      <c r="X180" s="183"/>
      <c r="Y180" s="183"/>
      <c r="Z180" s="183"/>
      <c r="AA180" s="183"/>
    </row>
    <row r="181" spans="1:27" s="37" customFormat="1" x14ac:dyDescent="0.2">
      <c r="A181" s="105"/>
      <c r="B181" s="105"/>
      <c r="C181" s="105" t="s">
        <v>505</v>
      </c>
      <c r="D181" s="105"/>
      <c r="E181" s="105"/>
      <c r="F181" s="105"/>
      <c r="G181" s="105"/>
      <c r="H181" s="105"/>
      <c r="I181" s="105"/>
      <c r="J181" s="117"/>
      <c r="K181" s="40"/>
      <c r="L181" s="104" t="s">
        <v>506</v>
      </c>
      <c r="M181" s="104"/>
      <c r="N181" s="104"/>
      <c r="O181" s="104"/>
      <c r="P181" s="104"/>
      <c r="Q181" s="104"/>
      <c r="R181" s="104"/>
      <c r="S181" s="104"/>
      <c r="T181" s="104"/>
      <c r="U181" s="104"/>
      <c r="V181" s="104"/>
      <c r="W181" s="104"/>
      <c r="X181" s="104"/>
      <c r="Y181" s="104"/>
      <c r="Z181" s="183"/>
      <c r="AA181" s="183"/>
    </row>
    <row r="182" spans="1:27" s="37" customFormat="1" x14ac:dyDescent="0.2">
      <c r="A182" s="105"/>
      <c r="B182" s="105"/>
      <c r="C182" s="105"/>
      <c r="D182" s="105"/>
      <c r="E182" s="105"/>
      <c r="F182" s="105"/>
      <c r="G182" s="105"/>
      <c r="H182" s="105"/>
      <c r="I182" s="105"/>
      <c r="J182" s="396"/>
      <c r="K182" s="40"/>
      <c r="L182" s="210"/>
      <c r="M182" s="183"/>
      <c r="N182" s="183"/>
      <c r="O182" s="183"/>
      <c r="P182" s="183"/>
      <c r="Q182" s="183"/>
      <c r="R182" s="183"/>
      <c r="S182" s="183"/>
      <c r="T182" s="183"/>
      <c r="U182" s="183"/>
      <c r="V182" s="183"/>
      <c r="W182" s="183"/>
      <c r="X182" s="183"/>
      <c r="Y182" s="183"/>
      <c r="Z182" s="183"/>
      <c r="AA182" s="183"/>
    </row>
    <row r="183" spans="1:27" s="37" customFormat="1" x14ac:dyDescent="0.2">
      <c r="A183" s="105"/>
      <c r="B183" s="105"/>
      <c r="C183" s="105" t="s">
        <v>507</v>
      </c>
      <c r="D183" s="105"/>
      <c r="E183" s="105"/>
      <c r="F183" s="105"/>
      <c r="G183" s="105"/>
      <c r="H183" s="105"/>
      <c r="I183" s="105"/>
      <c r="J183" s="117"/>
      <c r="K183" s="40"/>
      <c r="L183" s="104" t="s">
        <v>508</v>
      </c>
      <c r="M183" s="104"/>
      <c r="N183" s="104"/>
      <c r="O183" s="104"/>
      <c r="P183" s="104"/>
      <c r="Q183" s="104"/>
      <c r="R183" s="104"/>
      <c r="S183" s="104"/>
      <c r="T183" s="104"/>
      <c r="U183" s="104"/>
      <c r="V183" s="104"/>
      <c r="W183" s="104"/>
      <c r="X183" s="104"/>
      <c r="Y183" s="104"/>
      <c r="Z183" s="183"/>
      <c r="AA183" s="183"/>
    </row>
    <row r="184" spans="1:27" s="37" customFormat="1" x14ac:dyDescent="0.2">
      <c r="A184" s="105"/>
      <c r="B184" s="105"/>
      <c r="C184" s="105"/>
      <c r="D184" s="105"/>
      <c r="E184" s="105"/>
      <c r="F184" s="105"/>
      <c r="G184" s="105"/>
      <c r="H184" s="105"/>
      <c r="I184" s="105"/>
      <c r="J184" s="396"/>
      <c r="K184" s="40"/>
      <c r="L184" s="210"/>
      <c r="M184" s="183"/>
      <c r="N184" s="183"/>
      <c r="O184" s="183"/>
      <c r="P184" s="183"/>
      <c r="Q184" s="183"/>
      <c r="R184" s="183"/>
      <c r="S184" s="183"/>
      <c r="T184" s="183"/>
      <c r="U184" s="183"/>
      <c r="V184" s="183"/>
      <c r="W184" s="183"/>
      <c r="X184" s="183"/>
      <c r="Y184" s="183"/>
      <c r="Z184" s="183"/>
      <c r="AA184" s="183"/>
    </row>
    <row r="185" spans="1:27" s="37" customFormat="1" x14ac:dyDescent="0.2">
      <c r="A185" s="105"/>
      <c r="B185" s="105"/>
      <c r="C185" s="105" t="s">
        <v>509</v>
      </c>
      <c r="D185" s="105"/>
      <c r="E185" s="105"/>
      <c r="F185" s="105"/>
      <c r="G185" s="105"/>
      <c r="H185" s="105"/>
      <c r="I185" s="105"/>
      <c r="J185" s="117"/>
      <c r="K185" s="40"/>
      <c r="L185" s="104" t="s">
        <v>510</v>
      </c>
      <c r="M185" s="104"/>
      <c r="N185" s="104"/>
      <c r="O185" s="104"/>
      <c r="P185" s="104"/>
      <c r="Q185" s="104"/>
      <c r="R185" s="104"/>
      <c r="S185" s="104"/>
      <c r="T185" s="104"/>
      <c r="U185" s="104"/>
      <c r="V185" s="104"/>
      <c r="W185" s="104"/>
      <c r="X185" s="104"/>
      <c r="Y185" s="104"/>
      <c r="Z185" s="183"/>
      <c r="AA185" s="183"/>
    </row>
    <row r="186" spans="1:27" s="37" customFormat="1" x14ac:dyDescent="0.2">
      <c r="A186" s="105"/>
      <c r="B186" s="105"/>
      <c r="C186" s="105"/>
      <c r="D186" s="105"/>
      <c r="E186" s="105"/>
      <c r="F186" s="105"/>
      <c r="G186" s="105"/>
      <c r="H186" s="105"/>
      <c r="I186" s="105"/>
      <c r="J186" s="396"/>
      <c r="K186" s="40"/>
      <c r="L186" s="210"/>
      <c r="M186" s="183"/>
      <c r="N186" s="183"/>
      <c r="O186" s="183"/>
      <c r="P186" s="183"/>
      <c r="Q186" s="183"/>
      <c r="R186" s="183"/>
      <c r="S186" s="183"/>
      <c r="T186" s="183"/>
      <c r="U186" s="183"/>
      <c r="V186" s="183"/>
      <c r="W186" s="183"/>
      <c r="X186" s="183"/>
      <c r="Y186" s="183"/>
      <c r="Z186" s="183"/>
      <c r="AA186" s="183"/>
    </row>
    <row r="187" spans="1:27" x14ac:dyDescent="0.2">
      <c r="A187" s="105"/>
      <c r="B187" s="105" t="s">
        <v>511</v>
      </c>
      <c r="C187" s="105"/>
      <c r="D187" s="105"/>
      <c r="E187" s="105"/>
      <c r="F187" s="105"/>
      <c r="G187" s="105"/>
      <c r="H187" s="105"/>
      <c r="I187" s="105"/>
      <c r="J187" s="393">
        <f>J189+J191+J193+J195+J197+J199+J201+J203+J205</f>
        <v>0</v>
      </c>
      <c r="K187" s="40"/>
      <c r="L187" s="104" t="s">
        <v>512</v>
      </c>
      <c r="M187" s="104"/>
      <c r="N187" s="104"/>
      <c r="O187" s="104"/>
      <c r="P187" s="104"/>
      <c r="Q187" s="104"/>
      <c r="R187" s="104"/>
      <c r="S187" s="104"/>
      <c r="T187" s="104"/>
      <c r="U187" s="104"/>
      <c r="V187" s="104"/>
      <c r="W187" s="104"/>
      <c r="X187" s="104"/>
      <c r="Y187" s="104"/>
    </row>
    <row r="188" spans="1:27" x14ac:dyDescent="0.2">
      <c r="A188" s="105"/>
      <c r="B188" s="105"/>
      <c r="C188" s="105"/>
      <c r="D188" s="105"/>
      <c r="E188" s="105"/>
      <c r="F188" s="105"/>
      <c r="G188" s="105"/>
      <c r="H188" s="105"/>
      <c r="I188" s="105"/>
      <c r="J188" s="396"/>
      <c r="K188" s="40"/>
      <c r="L188" s="210"/>
    </row>
    <row r="189" spans="1:27" x14ac:dyDescent="0.2">
      <c r="A189" s="105"/>
      <c r="B189" s="105"/>
      <c r="C189" s="105" t="s">
        <v>513</v>
      </c>
      <c r="D189" s="105"/>
      <c r="E189" s="105"/>
      <c r="F189" s="105"/>
      <c r="G189" s="105"/>
      <c r="H189" s="105"/>
      <c r="I189" s="105"/>
      <c r="J189" s="117"/>
      <c r="K189" s="40"/>
      <c r="L189" s="104" t="s">
        <v>514</v>
      </c>
      <c r="M189" s="104"/>
      <c r="N189" s="104"/>
      <c r="O189" s="104"/>
      <c r="P189" s="104"/>
      <c r="Q189" s="104"/>
      <c r="R189" s="104"/>
      <c r="S189" s="104"/>
      <c r="T189" s="104"/>
      <c r="U189" s="104"/>
      <c r="V189" s="104"/>
      <c r="W189" s="104"/>
      <c r="X189" s="104"/>
      <c r="Y189" s="104"/>
    </row>
    <row r="190" spans="1:27" x14ac:dyDescent="0.2">
      <c r="A190" s="105"/>
      <c r="B190" s="105"/>
      <c r="C190" s="105"/>
      <c r="D190" s="105"/>
      <c r="E190" s="105"/>
      <c r="F190" s="105"/>
      <c r="G190" s="105"/>
      <c r="H190" s="105"/>
      <c r="I190" s="105"/>
      <c r="J190" s="396"/>
      <c r="K190" s="40"/>
      <c r="L190" s="210"/>
    </row>
    <row r="191" spans="1:27" x14ac:dyDescent="0.2">
      <c r="A191" s="105"/>
      <c r="B191" s="105"/>
      <c r="C191" s="105" t="s">
        <v>515</v>
      </c>
      <c r="D191" s="105"/>
      <c r="E191" s="105"/>
      <c r="F191" s="105"/>
      <c r="G191" s="105"/>
      <c r="H191" s="105"/>
      <c r="I191" s="105"/>
      <c r="J191" s="117"/>
      <c r="K191" s="40"/>
      <c r="L191" s="104" t="s">
        <v>514</v>
      </c>
      <c r="M191" s="104"/>
      <c r="N191" s="104"/>
      <c r="O191" s="104"/>
      <c r="P191" s="104"/>
      <c r="Q191" s="104"/>
      <c r="R191" s="104"/>
      <c r="S191" s="104"/>
      <c r="T191" s="104"/>
      <c r="U191" s="104"/>
      <c r="V191" s="104"/>
      <c r="W191" s="104"/>
      <c r="X191" s="104"/>
      <c r="Y191" s="104"/>
    </row>
    <row r="192" spans="1:27" x14ac:dyDescent="0.2">
      <c r="A192" s="105"/>
      <c r="B192" s="105"/>
      <c r="C192" s="105"/>
      <c r="D192" s="105"/>
      <c r="E192" s="105"/>
      <c r="F192" s="105"/>
      <c r="G192" s="105"/>
      <c r="H192" s="105"/>
      <c r="I192" s="105"/>
      <c r="J192" s="396"/>
      <c r="K192" s="40"/>
      <c r="L192" s="210"/>
    </row>
    <row r="193" spans="1:25" x14ac:dyDescent="0.2">
      <c r="A193" s="105"/>
      <c r="B193" s="105"/>
      <c r="C193" s="105" t="s">
        <v>516</v>
      </c>
      <c r="D193" s="105"/>
      <c r="E193" s="105"/>
      <c r="F193" s="105"/>
      <c r="G193" s="105"/>
      <c r="H193" s="105"/>
      <c r="I193" s="105"/>
      <c r="J193" s="117"/>
      <c r="K193" s="40"/>
      <c r="L193" s="104" t="s">
        <v>514</v>
      </c>
      <c r="M193" s="104"/>
      <c r="N193" s="104"/>
      <c r="O193" s="104"/>
      <c r="P193" s="104"/>
      <c r="Q193" s="104"/>
      <c r="R193" s="104"/>
      <c r="S193" s="104"/>
      <c r="T193" s="104"/>
      <c r="U193" s="104"/>
      <c r="V193" s="104"/>
      <c r="W193" s="104"/>
      <c r="X193" s="104"/>
      <c r="Y193" s="104"/>
    </row>
    <row r="194" spans="1:25" x14ac:dyDescent="0.2">
      <c r="A194" s="105"/>
      <c r="B194" s="105"/>
      <c r="C194" s="105"/>
      <c r="D194" s="105"/>
      <c r="E194" s="105"/>
      <c r="F194" s="105"/>
      <c r="G194" s="105"/>
      <c r="H194" s="105"/>
      <c r="I194" s="105"/>
      <c r="J194" s="396"/>
      <c r="K194" s="40"/>
      <c r="L194" s="210"/>
    </row>
    <row r="195" spans="1:25" x14ac:dyDescent="0.2">
      <c r="A195" s="105"/>
      <c r="B195" s="105"/>
      <c r="C195" s="105" t="s">
        <v>517</v>
      </c>
      <c r="D195" s="105"/>
      <c r="E195" s="105"/>
      <c r="F195" s="105"/>
      <c r="G195" s="105"/>
      <c r="H195" s="105"/>
      <c r="I195" s="105"/>
      <c r="J195" s="117"/>
      <c r="K195" s="40"/>
      <c r="L195" s="104" t="s">
        <v>514</v>
      </c>
      <c r="M195" s="104"/>
      <c r="N195" s="104"/>
      <c r="O195" s="104"/>
      <c r="P195" s="104"/>
      <c r="Q195" s="104"/>
      <c r="R195" s="104"/>
      <c r="S195" s="104"/>
      <c r="T195" s="104"/>
      <c r="U195" s="104"/>
      <c r="V195" s="104"/>
      <c r="W195" s="104"/>
      <c r="X195" s="104"/>
      <c r="Y195" s="104"/>
    </row>
    <row r="196" spans="1:25" x14ac:dyDescent="0.2">
      <c r="A196" s="105"/>
      <c r="B196" s="105"/>
      <c r="C196" s="105"/>
      <c r="D196" s="105"/>
      <c r="E196" s="105"/>
      <c r="F196" s="105"/>
      <c r="G196" s="105"/>
      <c r="H196" s="105"/>
      <c r="I196" s="105"/>
      <c r="J196" s="396"/>
      <c r="K196" s="40"/>
      <c r="L196" s="210"/>
    </row>
    <row r="197" spans="1:25" x14ac:dyDescent="0.2">
      <c r="A197" s="105"/>
      <c r="B197" s="105"/>
      <c r="C197" s="105" t="s">
        <v>518</v>
      </c>
      <c r="D197" s="105"/>
      <c r="E197" s="105"/>
      <c r="F197" s="105"/>
      <c r="G197" s="105"/>
      <c r="H197" s="105"/>
      <c r="I197" s="105"/>
      <c r="J197" s="117"/>
      <c r="K197" s="40"/>
      <c r="L197" s="104" t="s">
        <v>514</v>
      </c>
      <c r="M197" s="104"/>
      <c r="N197" s="104"/>
      <c r="O197" s="104"/>
      <c r="P197" s="104"/>
      <c r="Q197" s="104"/>
      <c r="R197" s="104"/>
      <c r="S197" s="104"/>
      <c r="T197" s="104"/>
      <c r="U197" s="104"/>
      <c r="V197" s="104"/>
      <c r="W197" s="104"/>
      <c r="X197" s="104"/>
      <c r="Y197" s="104"/>
    </row>
    <row r="198" spans="1:25" x14ac:dyDescent="0.2">
      <c r="A198" s="105"/>
      <c r="B198" s="105"/>
      <c r="C198" s="105"/>
      <c r="D198" s="105"/>
      <c r="E198" s="105"/>
      <c r="F198" s="105"/>
      <c r="G198" s="105"/>
      <c r="H198" s="105"/>
      <c r="I198" s="105"/>
      <c r="J198" s="396"/>
      <c r="K198" s="40"/>
      <c r="L198" s="210"/>
    </row>
    <row r="199" spans="1:25" x14ac:dyDescent="0.2">
      <c r="A199" s="105"/>
      <c r="B199" s="105"/>
      <c r="C199" s="105" t="s">
        <v>519</v>
      </c>
      <c r="D199" s="105"/>
      <c r="E199" s="105"/>
      <c r="F199" s="105"/>
      <c r="G199" s="105"/>
      <c r="H199" s="105"/>
      <c r="I199" s="105"/>
      <c r="J199" s="117"/>
      <c r="K199" s="40"/>
      <c r="L199" s="104" t="s">
        <v>514</v>
      </c>
      <c r="M199" s="104"/>
      <c r="N199" s="104"/>
      <c r="O199" s="104"/>
      <c r="P199" s="104"/>
      <c r="Q199" s="104"/>
      <c r="R199" s="104"/>
      <c r="S199" s="104"/>
      <c r="T199" s="104"/>
      <c r="U199" s="104"/>
      <c r="V199" s="104"/>
      <c r="W199" s="104"/>
      <c r="X199" s="104"/>
      <c r="Y199" s="104"/>
    </row>
    <row r="200" spans="1:25" x14ac:dyDescent="0.2">
      <c r="A200" s="105"/>
      <c r="B200" s="105"/>
      <c r="C200" s="105"/>
      <c r="D200" s="105"/>
      <c r="E200" s="105"/>
      <c r="F200" s="105"/>
      <c r="G200" s="105"/>
      <c r="H200" s="105"/>
      <c r="I200" s="105"/>
      <c r="J200" s="396"/>
      <c r="K200" s="40"/>
      <c r="L200" s="210"/>
    </row>
    <row r="201" spans="1:25" x14ac:dyDescent="0.2">
      <c r="A201" s="105"/>
      <c r="B201" s="105"/>
      <c r="C201" s="105" t="s">
        <v>520</v>
      </c>
      <c r="D201" s="105"/>
      <c r="E201" s="105"/>
      <c r="F201" s="105"/>
      <c r="G201" s="105"/>
      <c r="H201" s="105"/>
      <c r="I201" s="105"/>
      <c r="J201" s="117"/>
      <c r="K201" s="40"/>
      <c r="L201" s="104" t="s">
        <v>514</v>
      </c>
      <c r="M201" s="104"/>
      <c r="N201" s="104"/>
      <c r="O201" s="104"/>
      <c r="P201" s="104"/>
      <c r="Q201" s="104"/>
      <c r="R201" s="104"/>
      <c r="S201" s="104"/>
      <c r="T201" s="104"/>
      <c r="U201" s="104"/>
      <c r="V201" s="104"/>
      <c r="W201" s="104"/>
      <c r="X201" s="104"/>
      <c r="Y201" s="104"/>
    </row>
    <row r="202" spans="1:25" x14ac:dyDescent="0.2">
      <c r="A202" s="105"/>
      <c r="B202" s="105"/>
      <c r="C202" s="105"/>
      <c r="D202" s="105"/>
      <c r="E202" s="105"/>
      <c r="F202" s="105"/>
      <c r="G202" s="105"/>
      <c r="H202" s="105"/>
      <c r="I202" s="105"/>
      <c r="J202" s="396"/>
      <c r="K202" s="40"/>
      <c r="L202" s="210"/>
    </row>
    <row r="203" spans="1:25" x14ac:dyDescent="0.2">
      <c r="A203" s="105"/>
      <c r="B203" s="105"/>
      <c r="C203" s="105" t="s">
        <v>521</v>
      </c>
      <c r="D203" s="105"/>
      <c r="E203" s="105"/>
      <c r="F203" s="105"/>
      <c r="G203" s="105"/>
      <c r="H203" s="105"/>
      <c r="I203" s="105"/>
      <c r="J203" s="117"/>
      <c r="K203" s="40"/>
      <c r="L203" s="104" t="s">
        <v>514</v>
      </c>
      <c r="M203" s="104"/>
      <c r="N203" s="104"/>
      <c r="O203" s="104"/>
      <c r="P203" s="104"/>
      <c r="Q203" s="104"/>
      <c r="R203" s="104"/>
      <c r="S203" s="104"/>
      <c r="T203" s="104"/>
      <c r="U203" s="104"/>
      <c r="V203" s="104"/>
      <c r="W203" s="104"/>
      <c r="X203" s="104"/>
      <c r="Y203" s="104"/>
    </row>
    <row r="204" spans="1:25" x14ac:dyDescent="0.2">
      <c r="A204" s="105"/>
      <c r="B204" s="105"/>
      <c r="C204" s="105"/>
      <c r="D204" s="105"/>
      <c r="E204" s="105"/>
      <c r="F204" s="105"/>
      <c r="G204" s="105"/>
      <c r="H204" s="105"/>
      <c r="I204" s="105"/>
      <c r="J204" s="396"/>
      <c r="K204" s="40"/>
      <c r="L204" s="210"/>
    </row>
    <row r="205" spans="1:25" x14ac:dyDescent="0.2">
      <c r="A205" s="105"/>
      <c r="B205" s="105"/>
      <c r="C205" s="105" t="s">
        <v>522</v>
      </c>
      <c r="D205" s="105"/>
      <c r="E205" s="105"/>
      <c r="F205" s="105"/>
      <c r="G205" s="105"/>
      <c r="H205" s="105"/>
      <c r="I205" s="105"/>
      <c r="J205" s="117"/>
      <c r="K205" s="40"/>
      <c r="L205" s="104" t="s">
        <v>514</v>
      </c>
      <c r="M205" s="104"/>
      <c r="N205" s="104"/>
      <c r="O205" s="104"/>
      <c r="P205" s="104"/>
      <c r="Q205" s="104"/>
      <c r="R205" s="104"/>
      <c r="S205" s="104"/>
      <c r="T205" s="104"/>
      <c r="U205" s="104"/>
      <c r="V205" s="104"/>
      <c r="W205" s="104"/>
      <c r="X205" s="104"/>
      <c r="Y205" s="104"/>
    </row>
    <row r="206" spans="1:25" x14ac:dyDescent="0.2">
      <c r="A206" s="105"/>
      <c r="B206" s="105"/>
      <c r="C206" s="105"/>
      <c r="D206" s="105"/>
      <c r="E206" s="105"/>
      <c r="F206" s="105"/>
      <c r="G206" s="105"/>
      <c r="H206" s="105"/>
      <c r="I206" s="105"/>
      <c r="J206" s="396"/>
      <c r="K206" s="40"/>
      <c r="L206" s="210"/>
    </row>
    <row r="207" spans="1:25" x14ac:dyDescent="0.2">
      <c r="A207" s="400" t="s">
        <v>523</v>
      </c>
      <c r="B207" s="401"/>
      <c r="C207" s="401"/>
      <c r="D207" s="401"/>
      <c r="E207" s="401"/>
      <c r="F207" s="401"/>
      <c r="G207" s="401"/>
      <c r="H207" s="401"/>
      <c r="I207" s="105"/>
      <c r="J207" s="393">
        <f>J210+J212+J214</f>
        <v>0</v>
      </c>
      <c r="K207" s="40"/>
      <c r="L207" s="104" t="s">
        <v>524</v>
      </c>
      <c r="M207" s="104"/>
      <c r="N207" s="104"/>
      <c r="O207" s="104"/>
      <c r="P207" s="104"/>
      <c r="Q207" s="104"/>
      <c r="R207" s="104"/>
      <c r="S207" s="104"/>
      <c r="T207" s="104"/>
      <c r="U207" s="104"/>
      <c r="V207" s="104"/>
      <c r="W207" s="104"/>
      <c r="X207" s="104"/>
      <c r="Y207" s="104"/>
    </row>
    <row r="208" spans="1:25" x14ac:dyDescent="0.2">
      <c r="A208" s="401"/>
      <c r="B208" s="401"/>
      <c r="C208" s="401"/>
      <c r="D208" s="401"/>
      <c r="E208" s="401"/>
      <c r="F208" s="401"/>
      <c r="G208" s="401"/>
      <c r="H208" s="401"/>
      <c r="I208" s="105"/>
      <c r="J208" s="396"/>
      <c r="K208" s="40"/>
      <c r="L208" s="399"/>
    </row>
    <row r="209" spans="1:25" x14ac:dyDescent="0.2">
      <c r="A209" s="401"/>
      <c r="B209" s="401"/>
      <c r="C209" s="401"/>
      <c r="D209" s="401"/>
      <c r="E209" s="401"/>
      <c r="F209" s="401"/>
      <c r="G209" s="401"/>
      <c r="H209" s="401"/>
      <c r="I209" s="105"/>
      <c r="J209" s="396"/>
      <c r="K209" s="40"/>
      <c r="L209" s="399"/>
    </row>
    <row r="210" spans="1:25" x14ac:dyDescent="0.2">
      <c r="A210" s="105"/>
      <c r="B210" s="105" t="s">
        <v>525</v>
      </c>
      <c r="C210" s="105"/>
      <c r="D210" s="105"/>
      <c r="E210" s="105"/>
      <c r="F210" s="105"/>
      <c r="G210" s="105"/>
      <c r="H210" s="105"/>
      <c r="I210" s="105"/>
      <c r="J210" s="117"/>
      <c r="K210" s="40"/>
      <c r="L210" s="104" t="s">
        <v>526</v>
      </c>
      <c r="M210" s="104"/>
      <c r="N210" s="104"/>
      <c r="O210" s="104"/>
      <c r="P210" s="104"/>
      <c r="Q210" s="104"/>
      <c r="R210" s="104"/>
      <c r="S210" s="104"/>
      <c r="T210" s="104"/>
      <c r="U210" s="104"/>
      <c r="V210" s="104"/>
      <c r="W210" s="104"/>
      <c r="X210" s="104"/>
      <c r="Y210" s="104"/>
    </row>
    <row r="211" spans="1:25" x14ac:dyDescent="0.2">
      <c r="A211" s="105"/>
      <c r="B211" s="105"/>
      <c r="C211" s="105"/>
      <c r="D211" s="105"/>
      <c r="E211" s="105"/>
      <c r="F211" s="105"/>
      <c r="G211" s="105"/>
      <c r="H211" s="105"/>
      <c r="I211" s="105"/>
      <c r="J211" s="396"/>
      <c r="K211" s="40"/>
      <c r="L211" s="210"/>
    </row>
    <row r="212" spans="1:25" x14ac:dyDescent="0.2">
      <c r="A212" s="105"/>
      <c r="B212" s="105" t="s">
        <v>527</v>
      </c>
      <c r="C212" s="105"/>
      <c r="D212" s="105"/>
      <c r="E212" s="105"/>
      <c r="F212" s="105"/>
      <c r="G212" s="105"/>
      <c r="H212" s="105"/>
      <c r="I212" s="105"/>
      <c r="J212" s="117"/>
      <c r="K212" s="40"/>
      <c r="L212" s="104" t="s">
        <v>528</v>
      </c>
      <c r="M212" s="104"/>
      <c r="N212" s="104"/>
      <c r="O212" s="104"/>
      <c r="P212" s="104"/>
      <c r="Q212" s="104"/>
      <c r="R212" s="104"/>
      <c r="S212" s="104"/>
      <c r="T212" s="104"/>
      <c r="U212" s="104"/>
      <c r="V212" s="104"/>
      <c r="W212" s="104"/>
      <c r="X212" s="104"/>
      <c r="Y212" s="104"/>
    </row>
    <row r="213" spans="1:25" x14ac:dyDescent="0.2">
      <c r="A213" s="105"/>
      <c r="B213" s="105"/>
      <c r="C213" s="105"/>
      <c r="D213" s="105"/>
      <c r="E213" s="105"/>
      <c r="F213" s="105"/>
      <c r="G213" s="105"/>
      <c r="H213" s="105"/>
      <c r="I213" s="105"/>
      <c r="J213" s="396"/>
      <c r="K213" s="40"/>
      <c r="L213" s="210"/>
    </row>
    <row r="214" spans="1:25" x14ac:dyDescent="0.2">
      <c r="A214" s="105"/>
      <c r="B214" s="105" t="s">
        <v>529</v>
      </c>
      <c r="C214" s="105"/>
      <c r="D214" s="105"/>
      <c r="E214" s="105"/>
      <c r="F214" s="105"/>
      <c r="G214" s="105"/>
      <c r="H214" s="105"/>
      <c r="I214" s="105"/>
      <c r="J214" s="117"/>
      <c r="K214" s="40"/>
      <c r="L214" s="104" t="s">
        <v>530</v>
      </c>
      <c r="M214" s="104"/>
      <c r="N214" s="104"/>
      <c r="O214" s="104"/>
      <c r="P214" s="104"/>
      <c r="Q214" s="104"/>
      <c r="R214" s="104"/>
      <c r="S214" s="104"/>
      <c r="T214" s="104"/>
      <c r="U214" s="104"/>
      <c r="V214" s="104"/>
      <c r="W214" s="104"/>
      <c r="X214" s="104"/>
      <c r="Y214" s="104"/>
    </row>
    <row r="215" spans="1:25" x14ac:dyDescent="0.2">
      <c r="A215" s="107"/>
      <c r="B215" s="105"/>
      <c r="C215" s="105"/>
      <c r="D215" s="105"/>
      <c r="E215" s="105"/>
      <c r="F215" s="105"/>
      <c r="G215" s="105"/>
      <c r="H215" s="105"/>
      <c r="I215" s="105"/>
      <c r="J215" s="396"/>
      <c r="K215" s="40"/>
      <c r="L215" s="210"/>
    </row>
    <row r="216" spans="1:25" x14ac:dyDescent="0.2">
      <c r="A216" s="429"/>
      <c r="B216" s="430"/>
      <c r="C216" s="430"/>
      <c r="D216" s="430"/>
      <c r="E216" s="430"/>
      <c r="F216" s="430"/>
      <c r="G216" s="430"/>
      <c r="H216" s="430"/>
      <c r="I216" s="430"/>
      <c r="J216" s="431"/>
      <c r="K216" s="194"/>
      <c r="L216" s="210"/>
    </row>
    <row r="217" spans="1:25" x14ac:dyDescent="0.2">
      <c r="A217" s="594" t="s">
        <v>90</v>
      </c>
      <c r="B217" s="595"/>
      <c r="C217" s="595"/>
      <c r="D217" s="595"/>
      <c r="E217" s="595"/>
      <c r="F217" s="595"/>
      <c r="G217" s="595"/>
      <c r="H217" s="595"/>
      <c r="I217" s="595"/>
      <c r="J217" s="596"/>
      <c r="K217" s="202"/>
      <c r="L217" s="399"/>
    </row>
    <row r="218" spans="1:25" x14ac:dyDescent="0.2">
      <c r="A218" s="107"/>
      <c r="B218" s="105"/>
      <c r="C218" s="105"/>
      <c r="D218" s="105"/>
      <c r="E218" s="105"/>
      <c r="F218" s="105"/>
      <c r="G218" s="105"/>
      <c r="H218" s="105"/>
      <c r="I218" s="105"/>
      <c r="J218" s="394"/>
      <c r="K218" s="395"/>
      <c r="L218" s="399"/>
    </row>
    <row r="219" spans="1:25" x14ac:dyDescent="0.2">
      <c r="A219" s="107"/>
      <c r="B219" s="105"/>
      <c r="C219" s="105"/>
      <c r="D219" s="105"/>
      <c r="E219" s="105"/>
      <c r="F219" s="105"/>
      <c r="G219" s="105"/>
      <c r="H219" s="105"/>
      <c r="I219" s="105"/>
      <c r="J219" s="394"/>
      <c r="K219" s="395"/>
      <c r="L219" s="399"/>
    </row>
    <row r="220" spans="1:25" x14ac:dyDescent="0.2">
      <c r="A220" s="107" t="s">
        <v>531</v>
      </c>
      <c r="B220" s="105"/>
      <c r="C220" s="105"/>
      <c r="D220" s="105"/>
      <c r="E220" s="105"/>
      <c r="F220" s="105"/>
      <c r="G220" s="105"/>
      <c r="H220" s="105"/>
      <c r="I220" s="105"/>
      <c r="J220" s="117"/>
      <c r="K220" s="386"/>
      <c r="L220" s="104" t="s">
        <v>532</v>
      </c>
      <c r="M220" s="104"/>
      <c r="N220" s="104"/>
      <c r="O220" s="104"/>
      <c r="P220" s="104"/>
      <c r="Q220" s="104"/>
      <c r="R220" s="104"/>
      <c r="S220" s="104"/>
      <c r="T220" s="104"/>
      <c r="U220" s="104"/>
      <c r="V220" s="104"/>
      <c r="W220" s="104"/>
      <c r="X220" s="104"/>
      <c r="Y220" s="104"/>
    </row>
    <row r="221" spans="1:25" x14ac:dyDescent="0.2">
      <c r="A221" s="107"/>
      <c r="B221" s="105"/>
      <c r="C221" s="105"/>
      <c r="D221" s="105"/>
      <c r="E221" s="105"/>
      <c r="F221" s="105"/>
      <c r="G221" s="105"/>
      <c r="H221" s="105"/>
      <c r="I221" s="105"/>
      <c r="J221" s="394"/>
      <c r="K221" s="395"/>
      <c r="L221" s="399"/>
    </row>
    <row r="222" spans="1:25" x14ac:dyDescent="0.2">
      <c r="A222" s="107" t="s">
        <v>533</v>
      </c>
      <c r="B222" s="105"/>
      <c r="C222" s="105"/>
      <c r="D222" s="105"/>
      <c r="E222" s="105"/>
      <c r="F222" s="105"/>
      <c r="G222" s="105"/>
      <c r="H222" s="105"/>
      <c r="I222" s="105"/>
      <c r="J222" s="117"/>
      <c r="K222" s="386"/>
      <c r="L222" s="104" t="s">
        <v>534</v>
      </c>
      <c r="M222" s="104"/>
      <c r="N222" s="104"/>
      <c r="O222" s="104"/>
      <c r="P222" s="104"/>
      <c r="Q222" s="104"/>
      <c r="R222" s="104"/>
      <c r="S222" s="104"/>
      <c r="T222" s="104"/>
      <c r="U222" s="104"/>
      <c r="V222" s="104"/>
      <c r="W222" s="104"/>
      <c r="X222" s="104"/>
      <c r="Y222" s="104"/>
    </row>
    <row r="223" spans="1:25" x14ac:dyDescent="0.2">
      <c r="A223" s="107"/>
      <c r="B223" s="105"/>
      <c r="C223" s="105"/>
      <c r="D223" s="105"/>
      <c r="E223" s="105"/>
      <c r="F223" s="105"/>
      <c r="G223" s="105"/>
      <c r="H223" s="105"/>
      <c r="I223" s="105"/>
      <c r="J223" s="397"/>
      <c r="K223" s="395"/>
      <c r="L223" s="399"/>
    </row>
    <row r="224" spans="1:25" x14ac:dyDescent="0.2">
      <c r="A224" s="107" t="s">
        <v>535</v>
      </c>
      <c r="B224" s="105"/>
      <c r="C224" s="105"/>
      <c r="D224" s="105"/>
      <c r="E224" s="105"/>
      <c r="F224" s="105"/>
      <c r="G224" s="105"/>
      <c r="H224" s="105"/>
      <c r="I224" s="105"/>
      <c r="J224" s="393">
        <f>J226+J228</f>
        <v>0</v>
      </c>
      <c r="K224" s="386"/>
      <c r="L224" s="104" t="s">
        <v>524</v>
      </c>
      <c r="M224" s="104"/>
      <c r="N224" s="104"/>
      <c r="O224" s="104"/>
      <c r="P224" s="104"/>
      <c r="Q224" s="104"/>
      <c r="R224" s="104"/>
      <c r="S224" s="104"/>
      <c r="T224" s="104"/>
      <c r="U224" s="104"/>
      <c r="V224" s="104"/>
      <c r="W224" s="104"/>
      <c r="X224" s="104"/>
      <c r="Y224" s="104"/>
    </row>
    <row r="225" spans="1:25" x14ac:dyDescent="0.2">
      <c r="A225" s="107"/>
      <c r="B225" s="105"/>
      <c r="C225" s="105"/>
      <c r="D225" s="105"/>
      <c r="E225" s="105"/>
      <c r="F225" s="105"/>
      <c r="G225" s="105"/>
      <c r="H225" s="105"/>
      <c r="I225" s="105"/>
      <c r="J225" s="396"/>
      <c r="K225" s="386"/>
      <c r="L225" s="210"/>
    </row>
    <row r="226" spans="1:25" x14ac:dyDescent="0.2">
      <c r="A226" s="107"/>
      <c r="B226" s="105" t="s">
        <v>536</v>
      </c>
      <c r="C226" s="105"/>
      <c r="D226" s="105"/>
      <c r="E226" s="105"/>
      <c r="F226" s="105"/>
      <c r="G226" s="105"/>
      <c r="H226" s="105"/>
      <c r="I226" s="105"/>
      <c r="J226" s="117"/>
      <c r="K226" s="386"/>
      <c r="L226" s="104" t="s">
        <v>537</v>
      </c>
      <c r="M226" s="104"/>
      <c r="N226" s="104"/>
      <c r="O226" s="104"/>
      <c r="P226" s="104"/>
      <c r="Q226" s="104"/>
      <c r="R226" s="104"/>
      <c r="S226" s="104"/>
      <c r="T226" s="104"/>
      <c r="U226" s="104"/>
      <c r="V226" s="104"/>
      <c r="W226" s="104"/>
      <c r="X226" s="104"/>
      <c r="Y226" s="104"/>
    </row>
    <row r="227" spans="1:25" x14ac:dyDescent="0.2">
      <c r="A227" s="107"/>
      <c r="B227" s="105"/>
      <c r="C227" s="105"/>
      <c r="D227" s="105"/>
      <c r="E227" s="105"/>
      <c r="F227" s="105"/>
      <c r="G227" s="105"/>
      <c r="H227" s="105"/>
      <c r="I227" s="105"/>
      <c r="J227" s="396"/>
      <c r="K227" s="386"/>
      <c r="L227" s="210"/>
    </row>
    <row r="228" spans="1:25" x14ac:dyDescent="0.2">
      <c r="A228" s="107"/>
      <c r="B228" s="105" t="s">
        <v>538</v>
      </c>
      <c r="C228" s="105"/>
      <c r="D228" s="105"/>
      <c r="E228" s="105"/>
      <c r="F228" s="105"/>
      <c r="G228" s="105"/>
      <c r="H228" s="105"/>
      <c r="I228" s="105"/>
      <c r="J228" s="117"/>
      <c r="K228" s="386"/>
      <c r="L228" s="104" t="s">
        <v>539</v>
      </c>
      <c r="M228" s="104"/>
      <c r="N228" s="104"/>
      <c r="O228" s="104"/>
      <c r="P228" s="104"/>
      <c r="Q228" s="104"/>
      <c r="R228" s="104"/>
      <c r="S228" s="104"/>
      <c r="T228" s="104"/>
      <c r="U228" s="104"/>
      <c r="V228" s="104"/>
      <c r="W228" s="104"/>
      <c r="X228" s="104"/>
      <c r="Y228" s="104"/>
    </row>
    <row r="229" spans="1:25" x14ac:dyDescent="0.2">
      <c r="A229" s="108"/>
      <c r="B229" s="109"/>
      <c r="C229" s="109"/>
      <c r="D229" s="109"/>
      <c r="E229" s="109"/>
      <c r="F229" s="109"/>
      <c r="G229" s="109"/>
      <c r="H229" s="109"/>
      <c r="I229" s="109"/>
      <c r="J229" s="402"/>
      <c r="K229" s="386"/>
      <c r="L229" s="210"/>
    </row>
  </sheetData>
  <sheetProtection selectLockedCells="1"/>
  <mergeCells count="14">
    <mergeCell ref="A95:J95"/>
    <mergeCell ref="A97:J97"/>
    <mergeCell ref="G111:J114"/>
    <mergeCell ref="G118:J121"/>
    <mergeCell ref="A217:J217"/>
    <mergeCell ref="C89:J93"/>
    <mergeCell ref="N3:P3"/>
    <mergeCell ref="A9:I9"/>
    <mergeCell ref="A10:J10"/>
    <mergeCell ref="C22:J26"/>
    <mergeCell ref="C40:J44"/>
    <mergeCell ref="B50:I51"/>
    <mergeCell ref="A53:J53"/>
    <mergeCell ref="A77:I78"/>
  </mergeCells>
  <hyperlinks>
    <hyperlink ref="N3:P3" location="'Aloita tästä'!A1" display="PALAA TÄSTÄ KANSISIVULLE"/>
  </hyperlinks>
  <pageMargins left="0.39370078740157483" right="0.70866141732283472" top="0.39370078740157483" bottom="0.78740157480314965" header="0.31496062992125984" footer="0.31496062992125984"/>
  <pageSetup paperSize="9" fitToWidth="0" fitToHeight="0" orientation="portrait" r:id="rId1"/>
  <rowBreaks count="2" manualBreakCount="2">
    <brk id="44" max="16383" man="1"/>
    <brk id="95" max="16383"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dimension ref="A3:K60"/>
  <sheetViews>
    <sheetView showGridLines="0" zoomScaleNormal="100" workbookViewId="0">
      <selection activeCell="K11" sqref="K11"/>
    </sheetView>
  </sheetViews>
  <sheetFormatPr defaultRowHeight="12.75" x14ac:dyDescent="0.2"/>
  <cols>
    <col min="1" max="1" width="20.42578125" style="154" customWidth="1"/>
    <col min="2" max="2" width="13.7109375" style="154" customWidth="1"/>
    <col min="3" max="3" width="29.5703125" style="154" customWidth="1"/>
    <col min="4" max="5" width="14.42578125" customWidth="1"/>
    <col min="6" max="6" width="26.28515625" customWidth="1"/>
    <col min="7" max="7" width="18.85546875" style="154" customWidth="1"/>
    <col min="8" max="255" width="9.140625" style="154"/>
    <col min="256" max="256" width="2.5703125" style="154" customWidth="1"/>
    <col min="257" max="257" width="17.140625" style="154" customWidth="1"/>
    <col min="258" max="258" width="19" style="154" customWidth="1"/>
    <col min="259" max="259" width="29.5703125" style="154" customWidth="1"/>
    <col min="260" max="260" width="21" style="154" customWidth="1"/>
    <col min="261" max="261" width="23.5703125" style="154" customWidth="1"/>
    <col min="262" max="262" width="26.28515625" style="154" customWidth="1"/>
    <col min="263" max="263" width="18.85546875" style="154" customWidth="1"/>
    <col min="264" max="511" width="9.140625" style="154"/>
    <col min="512" max="512" width="2.5703125" style="154" customWidth="1"/>
    <col min="513" max="513" width="17.140625" style="154" customWidth="1"/>
    <col min="514" max="514" width="19" style="154" customWidth="1"/>
    <col min="515" max="515" width="29.5703125" style="154" customWidth="1"/>
    <col min="516" max="516" width="21" style="154" customWidth="1"/>
    <col min="517" max="517" width="23.5703125" style="154" customWidth="1"/>
    <col min="518" max="518" width="26.28515625" style="154" customWidth="1"/>
    <col min="519" max="519" width="18.85546875" style="154" customWidth="1"/>
    <col min="520" max="767" width="9.140625" style="154"/>
    <col min="768" max="768" width="2.5703125" style="154" customWidth="1"/>
    <col min="769" max="769" width="17.140625" style="154" customWidth="1"/>
    <col min="770" max="770" width="19" style="154" customWidth="1"/>
    <col min="771" max="771" width="29.5703125" style="154" customWidth="1"/>
    <col min="772" max="772" width="21" style="154" customWidth="1"/>
    <col min="773" max="773" width="23.5703125" style="154" customWidth="1"/>
    <col min="774" max="774" width="26.28515625" style="154" customWidth="1"/>
    <col min="775" max="775" width="18.85546875" style="154" customWidth="1"/>
    <col min="776" max="1023" width="9.140625" style="154"/>
    <col min="1024" max="1024" width="2.5703125" style="154" customWidth="1"/>
    <col min="1025" max="1025" width="17.140625" style="154" customWidth="1"/>
    <col min="1026" max="1026" width="19" style="154" customWidth="1"/>
    <col min="1027" max="1027" width="29.5703125" style="154" customWidth="1"/>
    <col min="1028" max="1028" width="21" style="154" customWidth="1"/>
    <col min="1029" max="1029" width="23.5703125" style="154" customWidth="1"/>
    <col min="1030" max="1030" width="26.28515625" style="154" customWidth="1"/>
    <col min="1031" max="1031" width="18.85546875" style="154" customWidth="1"/>
    <col min="1032" max="1279" width="9.140625" style="154"/>
    <col min="1280" max="1280" width="2.5703125" style="154" customWidth="1"/>
    <col min="1281" max="1281" width="17.140625" style="154" customWidth="1"/>
    <col min="1282" max="1282" width="19" style="154" customWidth="1"/>
    <col min="1283" max="1283" width="29.5703125" style="154" customWidth="1"/>
    <col min="1284" max="1284" width="21" style="154" customWidth="1"/>
    <col min="1285" max="1285" width="23.5703125" style="154" customWidth="1"/>
    <col min="1286" max="1286" width="26.28515625" style="154" customWidth="1"/>
    <col min="1287" max="1287" width="18.85546875" style="154" customWidth="1"/>
    <col min="1288" max="1535" width="9.140625" style="154"/>
    <col min="1536" max="1536" width="2.5703125" style="154" customWidth="1"/>
    <col min="1537" max="1537" width="17.140625" style="154" customWidth="1"/>
    <col min="1538" max="1538" width="19" style="154" customWidth="1"/>
    <col min="1539" max="1539" width="29.5703125" style="154" customWidth="1"/>
    <col min="1540" max="1540" width="21" style="154" customWidth="1"/>
    <col min="1541" max="1541" width="23.5703125" style="154" customWidth="1"/>
    <col min="1542" max="1542" width="26.28515625" style="154" customWidth="1"/>
    <col min="1543" max="1543" width="18.85546875" style="154" customWidth="1"/>
    <col min="1544" max="1791" width="9.140625" style="154"/>
    <col min="1792" max="1792" width="2.5703125" style="154" customWidth="1"/>
    <col min="1793" max="1793" width="17.140625" style="154" customWidth="1"/>
    <col min="1794" max="1794" width="19" style="154" customWidth="1"/>
    <col min="1795" max="1795" width="29.5703125" style="154" customWidth="1"/>
    <col min="1796" max="1796" width="21" style="154" customWidth="1"/>
    <col min="1797" max="1797" width="23.5703125" style="154" customWidth="1"/>
    <col min="1798" max="1798" width="26.28515625" style="154" customWidth="1"/>
    <col min="1799" max="1799" width="18.85546875" style="154" customWidth="1"/>
    <col min="1800" max="2047" width="9.140625" style="154"/>
    <col min="2048" max="2048" width="2.5703125" style="154" customWidth="1"/>
    <col min="2049" max="2049" width="17.140625" style="154" customWidth="1"/>
    <col min="2050" max="2050" width="19" style="154" customWidth="1"/>
    <col min="2051" max="2051" width="29.5703125" style="154" customWidth="1"/>
    <col min="2052" max="2052" width="21" style="154" customWidth="1"/>
    <col min="2053" max="2053" width="23.5703125" style="154" customWidth="1"/>
    <col min="2054" max="2054" width="26.28515625" style="154" customWidth="1"/>
    <col min="2055" max="2055" width="18.85546875" style="154" customWidth="1"/>
    <col min="2056" max="2303" width="9.140625" style="154"/>
    <col min="2304" max="2304" width="2.5703125" style="154" customWidth="1"/>
    <col min="2305" max="2305" width="17.140625" style="154" customWidth="1"/>
    <col min="2306" max="2306" width="19" style="154" customWidth="1"/>
    <col min="2307" max="2307" width="29.5703125" style="154" customWidth="1"/>
    <col min="2308" max="2308" width="21" style="154" customWidth="1"/>
    <col min="2309" max="2309" width="23.5703125" style="154" customWidth="1"/>
    <col min="2310" max="2310" width="26.28515625" style="154" customWidth="1"/>
    <col min="2311" max="2311" width="18.85546875" style="154" customWidth="1"/>
    <col min="2312" max="2559" width="9.140625" style="154"/>
    <col min="2560" max="2560" width="2.5703125" style="154" customWidth="1"/>
    <col min="2561" max="2561" width="17.140625" style="154" customWidth="1"/>
    <col min="2562" max="2562" width="19" style="154" customWidth="1"/>
    <col min="2563" max="2563" width="29.5703125" style="154" customWidth="1"/>
    <col min="2564" max="2564" width="21" style="154" customWidth="1"/>
    <col min="2565" max="2565" width="23.5703125" style="154" customWidth="1"/>
    <col min="2566" max="2566" width="26.28515625" style="154" customWidth="1"/>
    <col min="2567" max="2567" width="18.85546875" style="154" customWidth="1"/>
    <col min="2568" max="2815" width="9.140625" style="154"/>
    <col min="2816" max="2816" width="2.5703125" style="154" customWidth="1"/>
    <col min="2817" max="2817" width="17.140625" style="154" customWidth="1"/>
    <col min="2818" max="2818" width="19" style="154" customWidth="1"/>
    <col min="2819" max="2819" width="29.5703125" style="154" customWidth="1"/>
    <col min="2820" max="2820" width="21" style="154" customWidth="1"/>
    <col min="2821" max="2821" width="23.5703125" style="154" customWidth="1"/>
    <col min="2822" max="2822" width="26.28515625" style="154" customWidth="1"/>
    <col min="2823" max="2823" width="18.85546875" style="154" customWidth="1"/>
    <col min="2824" max="3071" width="9.140625" style="154"/>
    <col min="3072" max="3072" width="2.5703125" style="154" customWidth="1"/>
    <col min="3073" max="3073" width="17.140625" style="154" customWidth="1"/>
    <col min="3074" max="3074" width="19" style="154" customWidth="1"/>
    <col min="3075" max="3075" width="29.5703125" style="154" customWidth="1"/>
    <col min="3076" max="3076" width="21" style="154" customWidth="1"/>
    <col min="3077" max="3077" width="23.5703125" style="154" customWidth="1"/>
    <col min="3078" max="3078" width="26.28515625" style="154" customWidth="1"/>
    <col min="3079" max="3079" width="18.85546875" style="154" customWidth="1"/>
    <col min="3080" max="3327" width="9.140625" style="154"/>
    <col min="3328" max="3328" width="2.5703125" style="154" customWidth="1"/>
    <col min="3329" max="3329" width="17.140625" style="154" customWidth="1"/>
    <col min="3330" max="3330" width="19" style="154" customWidth="1"/>
    <col min="3331" max="3331" width="29.5703125" style="154" customWidth="1"/>
    <col min="3332" max="3332" width="21" style="154" customWidth="1"/>
    <col min="3333" max="3333" width="23.5703125" style="154" customWidth="1"/>
    <col min="3334" max="3334" width="26.28515625" style="154" customWidth="1"/>
    <col min="3335" max="3335" width="18.85546875" style="154" customWidth="1"/>
    <col min="3336" max="3583" width="9.140625" style="154"/>
    <col min="3584" max="3584" width="2.5703125" style="154" customWidth="1"/>
    <col min="3585" max="3585" width="17.140625" style="154" customWidth="1"/>
    <col min="3586" max="3586" width="19" style="154" customWidth="1"/>
    <col min="3587" max="3587" width="29.5703125" style="154" customWidth="1"/>
    <col min="3588" max="3588" width="21" style="154" customWidth="1"/>
    <col min="3589" max="3589" width="23.5703125" style="154" customWidth="1"/>
    <col min="3590" max="3590" width="26.28515625" style="154" customWidth="1"/>
    <col min="3591" max="3591" width="18.85546875" style="154" customWidth="1"/>
    <col min="3592" max="3839" width="9.140625" style="154"/>
    <col min="3840" max="3840" width="2.5703125" style="154" customWidth="1"/>
    <col min="3841" max="3841" width="17.140625" style="154" customWidth="1"/>
    <col min="3842" max="3842" width="19" style="154" customWidth="1"/>
    <col min="3843" max="3843" width="29.5703125" style="154" customWidth="1"/>
    <col min="3844" max="3844" width="21" style="154" customWidth="1"/>
    <col min="3845" max="3845" width="23.5703125" style="154" customWidth="1"/>
    <col min="3846" max="3846" width="26.28515625" style="154" customWidth="1"/>
    <col min="3847" max="3847" width="18.85546875" style="154" customWidth="1"/>
    <col min="3848" max="4095" width="9.140625" style="154"/>
    <col min="4096" max="4096" width="2.5703125" style="154" customWidth="1"/>
    <col min="4097" max="4097" width="17.140625" style="154" customWidth="1"/>
    <col min="4098" max="4098" width="19" style="154" customWidth="1"/>
    <col min="4099" max="4099" width="29.5703125" style="154" customWidth="1"/>
    <col min="4100" max="4100" width="21" style="154" customWidth="1"/>
    <col min="4101" max="4101" width="23.5703125" style="154" customWidth="1"/>
    <col min="4102" max="4102" width="26.28515625" style="154" customWidth="1"/>
    <col min="4103" max="4103" width="18.85546875" style="154" customWidth="1"/>
    <col min="4104" max="4351" width="9.140625" style="154"/>
    <col min="4352" max="4352" width="2.5703125" style="154" customWidth="1"/>
    <col min="4353" max="4353" width="17.140625" style="154" customWidth="1"/>
    <col min="4354" max="4354" width="19" style="154" customWidth="1"/>
    <col min="4355" max="4355" width="29.5703125" style="154" customWidth="1"/>
    <col min="4356" max="4356" width="21" style="154" customWidth="1"/>
    <col min="4357" max="4357" width="23.5703125" style="154" customWidth="1"/>
    <col min="4358" max="4358" width="26.28515625" style="154" customWidth="1"/>
    <col min="4359" max="4359" width="18.85546875" style="154" customWidth="1"/>
    <col min="4360" max="4607" width="9.140625" style="154"/>
    <col min="4608" max="4608" width="2.5703125" style="154" customWidth="1"/>
    <col min="4609" max="4609" width="17.140625" style="154" customWidth="1"/>
    <col min="4610" max="4610" width="19" style="154" customWidth="1"/>
    <col min="4611" max="4611" width="29.5703125" style="154" customWidth="1"/>
    <col min="4612" max="4612" width="21" style="154" customWidth="1"/>
    <col min="4613" max="4613" width="23.5703125" style="154" customWidth="1"/>
    <col min="4614" max="4614" width="26.28515625" style="154" customWidth="1"/>
    <col min="4615" max="4615" width="18.85546875" style="154" customWidth="1"/>
    <col min="4616" max="4863" width="9.140625" style="154"/>
    <col min="4864" max="4864" width="2.5703125" style="154" customWidth="1"/>
    <col min="4865" max="4865" width="17.140625" style="154" customWidth="1"/>
    <col min="4866" max="4866" width="19" style="154" customWidth="1"/>
    <col min="4867" max="4867" width="29.5703125" style="154" customWidth="1"/>
    <col min="4868" max="4868" width="21" style="154" customWidth="1"/>
    <col min="4869" max="4869" width="23.5703125" style="154" customWidth="1"/>
    <col min="4870" max="4870" width="26.28515625" style="154" customWidth="1"/>
    <col min="4871" max="4871" width="18.85546875" style="154" customWidth="1"/>
    <col min="4872" max="5119" width="9.140625" style="154"/>
    <col min="5120" max="5120" width="2.5703125" style="154" customWidth="1"/>
    <col min="5121" max="5121" width="17.140625" style="154" customWidth="1"/>
    <col min="5122" max="5122" width="19" style="154" customWidth="1"/>
    <col min="5123" max="5123" width="29.5703125" style="154" customWidth="1"/>
    <col min="5124" max="5124" width="21" style="154" customWidth="1"/>
    <col min="5125" max="5125" width="23.5703125" style="154" customWidth="1"/>
    <col min="5126" max="5126" width="26.28515625" style="154" customWidth="1"/>
    <col min="5127" max="5127" width="18.85546875" style="154" customWidth="1"/>
    <col min="5128" max="5375" width="9.140625" style="154"/>
    <col min="5376" max="5376" width="2.5703125" style="154" customWidth="1"/>
    <col min="5377" max="5377" width="17.140625" style="154" customWidth="1"/>
    <col min="5378" max="5378" width="19" style="154" customWidth="1"/>
    <col min="5379" max="5379" width="29.5703125" style="154" customWidth="1"/>
    <col min="5380" max="5380" width="21" style="154" customWidth="1"/>
    <col min="5381" max="5381" width="23.5703125" style="154" customWidth="1"/>
    <col min="5382" max="5382" width="26.28515625" style="154" customWidth="1"/>
    <col min="5383" max="5383" width="18.85546875" style="154" customWidth="1"/>
    <col min="5384" max="5631" width="9.140625" style="154"/>
    <col min="5632" max="5632" width="2.5703125" style="154" customWidth="1"/>
    <col min="5633" max="5633" width="17.140625" style="154" customWidth="1"/>
    <col min="5634" max="5634" width="19" style="154" customWidth="1"/>
    <col min="5635" max="5635" width="29.5703125" style="154" customWidth="1"/>
    <col min="5636" max="5636" width="21" style="154" customWidth="1"/>
    <col min="5637" max="5637" width="23.5703125" style="154" customWidth="1"/>
    <col min="5638" max="5638" width="26.28515625" style="154" customWidth="1"/>
    <col min="5639" max="5639" width="18.85546875" style="154" customWidth="1"/>
    <col min="5640" max="5887" width="9.140625" style="154"/>
    <col min="5888" max="5888" width="2.5703125" style="154" customWidth="1"/>
    <col min="5889" max="5889" width="17.140625" style="154" customWidth="1"/>
    <col min="5890" max="5890" width="19" style="154" customWidth="1"/>
    <col min="5891" max="5891" width="29.5703125" style="154" customWidth="1"/>
    <col min="5892" max="5892" width="21" style="154" customWidth="1"/>
    <col min="5893" max="5893" width="23.5703125" style="154" customWidth="1"/>
    <col min="5894" max="5894" width="26.28515625" style="154" customWidth="1"/>
    <col min="5895" max="5895" width="18.85546875" style="154" customWidth="1"/>
    <col min="5896" max="6143" width="9.140625" style="154"/>
    <col min="6144" max="6144" width="2.5703125" style="154" customWidth="1"/>
    <col min="6145" max="6145" width="17.140625" style="154" customWidth="1"/>
    <col min="6146" max="6146" width="19" style="154" customWidth="1"/>
    <col min="6147" max="6147" width="29.5703125" style="154" customWidth="1"/>
    <col min="6148" max="6148" width="21" style="154" customWidth="1"/>
    <col min="6149" max="6149" width="23.5703125" style="154" customWidth="1"/>
    <col min="6150" max="6150" width="26.28515625" style="154" customWidth="1"/>
    <col min="6151" max="6151" width="18.85546875" style="154" customWidth="1"/>
    <col min="6152" max="6399" width="9.140625" style="154"/>
    <col min="6400" max="6400" width="2.5703125" style="154" customWidth="1"/>
    <col min="6401" max="6401" width="17.140625" style="154" customWidth="1"/>
    <col min="6402" max="6402" width="19" style="154" customWidth="1"/>
    <col min="6403" max="6403" width="29.5703125" style="154" customWidth="1"/>
    <col min="6404" max="6404" width="21" style="154" customWidth="1"/>
    <col min="6405" max="6405" width="23.5703125" style="154" customWidth="1"/>
    <col min="6406" max="6406" width="26.28515625" style="154" customWidth="1"/>
    <col min="6407" max="6407" width="18.85546875" style="154" customWidth="1"/>
    <col min="6408" max="6655" width="9.140625" style="154"/>
    <col min="6656" max="6656" width="2.5703125" style="154" customWidth="1"/>
    <col min="6657" max="6657" width="17.140625" style="154" customWidth="1"/>
    <col min="6658" max="6658" width="19" style="154" customWidth="1"/>
    <col min="6659" max="6659" width="29.5703125" style="154" customWidth="1"/>
    <col min="6660" max="6660" width="21" style="154" customWidth="1"/>
    <col min="6661" max="6661" width="23.5703125" style="154" customWidth="1"/>
    <col min="6662" max="6662" width="26.28515625" style="154" customWidth="1"/>
    <col min="6663" max="6663" width="18.85546875" style="154" customWidth="1"/>
    <col min="6664" max="6911" width="9.140625" style="154"/>
    <col min="6912" max="6912" width="2.5703125" style="154" customWidth="1"/>
    <col min="6913" max="6913" width="17.140625" style="154" customWidth="1"/>
    <col min="6914" max="6914" width="19" style="154" customWidth="1"/>
    <col min="6915" max="6915" width="29.5703125" style="154" customWidth="1"/>
    <col min="6916" max="6916" width="21" style="154" customWidth="1"/>
    <col min="6917" max="6917" width="23.5703125" style="154" customWidth="1"/>
    <col min="6918" max="6918" width="26.28515625" style="154" customWidth="1"/>
    <col min="6919" max="6919" width="18.85546875" style="154" customWidth="1"/>
    <col min="6920" max="7167" width="9.140625" style="154"/>
    <col min="7168" max="7168" width="2.5703125" style="154" customWidth="1"/>
    <col min="7169" max="7169" width="17.140625" style="154" customWidth="1"/>
    <col min="7170" max="7170" width="19" style="154" customWidth="1"/>
    <col min="7171" max="7171" width="29.5703125" style="154" customWidth="1"/>
    <col min="7172" max="7172" width="21" style="154" customWidth="1"/>
    <col min="7173" max="7173" width="23.5703125" style="154" customWidth="1"/>
    <col min="7174" max="7174" width="26.28515625" style="154" customWidth="1"/>
    <col min="7175" max="7175" width="18.85546875" style="154" customWidth="1"/>
    <col min="7176" max="7423" width="9.140625" style="154"/>
    <col min="7424" max="7424" width="2.5703125" style="154" customWidth="1"/>
    <col min="7425" max="7425" width="17.140625" style="154" customWidth="1"/>
    <col min="7426" max="7426" width="19" style="154" customWidth="1"/>
    <col min="7427" max="7427" width="29.5703125" style="154" customWidth="1"/>
    <col min="7428" max="7428" width="21" style="154" customWidth="1"/>
    <col min="7429" max="7429" width="23.5703125" style="154" customWidth="1"/>
    <col min="7430" max="7430" width="26.28515625" style="154" customWidth="1"/>
    <col min="7431" max="7431" width="18.85546875" style="154" customWidth="1"/>
    <col min="7432" max="7679" width="9.140625" style="154"/>
    <col min="7680" max="7680" width="2.5703125" style="154" customWidth="1"/>
    <col min="7681" max="7681" width="17.140625" style="154" customWidth="1"/>
    <col min="7682" max="7682" width="19" style="154" customWidth="1"/>
    <col min="7683" max="7683" width="29.5703125" style="154" customWidth="1"/>
    <col min="7684" max="7684" width="21" style="154" customWidth="1"/>
    <col min="7685" max="7685" width="23.5703125" style="154" customWidth="1"/>
    <col min="7686" max="7686" width="26.28515625" style="154" customWidth="1"/>
    <col min="7687" max="7687" width="18.85546875" style="154" customWidth="1"/>
    <col min="7688" max="7935" width="9.140625" style="154"/>
    <col min="7936" max="7936" width="2.5703125" style="154" customWidth="1"/>
    <col min="7937" max="7937" width="17.140625" style="154" customWidth="1"/>
    <col min="7938" max="7938" width="19" style="154" customWidth="1"/>
    <col min="7939" max="7939" width="29.5703125" style="154" customWidth="1"/>
    <col min="7940" max="7940" width="21" style="154" customWidth="1"/>
    <col min="7941" max="7941" width="23.5703125" style="154" customWidth="1"/>
    <col min="7942" max="7942" width="26.28515625" style="154" customWidth="1"/>
    <col min="7943" max="7943" width="18.85546875" style="154" customWidth="1"/>
    <col min="7944" max="8191" width="9.140625" style="154"/>
    <col min="8192" max="8192" width="2.5703125" style="154" customWidth="1"/>
    <col min="8193" max="8193" width="17.140625" style="154" customWidth="1"/>
    <col min="8194" max="8194" width="19" style="154" customWidth="1"/>
    <col min="8195" max="8195" width="29.5703125" style="154" customWidth="1"/>
    <col min="8196" max="8196" width="21" style="154" customWidth="1"/>
    <col min="8197" max="8197" width="23.5703125" style="154" customWidth="1"/>
    <col min="8198" max="8198" width="26.28515625" style="154" customWidth="1"/>
    <col min="8199" max="8199" width="18.85546875" style="154" customWidth="1"/>
    <col min="8200" max="8447" width="9.140625" style="154"/>
    <col min="8448" max="8448" width="2.5703125" style="154" customWidth="1"/>
    <col min="8449" max="8449" width="17.140625" style="154" customWidth="1"/>
    <col min="8450" max="8450" width="19" style="154" customWidth="1"/>
    <col min="8451" max="8451" width="29.5703125" style="154" customWidth="1"/>
    <col min="8452" max="8452" width="21" style="154" customWidth="1"/>
    <col min="8453" max="8453" width="23.5703125" style="154" customWidth="1"/>
    <col min="8454" max="8454" width="26.28515625" style="154" customWidth="1"/>
    <col min="8455" max="8455" width="18.85546875" style="154" customWidth="1"/>
    <col min="8456" max="8703" width="9.140625" style="154"/>
    <col min="8704" max="8704" width="2.5703125" style="154" customWidth="1"/>
    <col min="8705" max="8705" width="17.140625" style="154" customWidth="1"/>
    <col min="8706" max="8706" width="19" style="154" customWidth="1"/>
    <col min="8707" max="8707" width="29.5703125" style="154" customWidth="1"/>
    <col min="8708" max="8708" width="21" style="154" customWidth="1"/>
    <col min="8709" max="8709" width="23.5703125" style="154" customWidth="1"/>
    <col min="8710" max="8710" width="26.28515625" style="154" customWidth="1"/>
    <col min="8711" max="8711" width="18.85546875" style="154" customWidth="1"/>
    <col min="8712" max="8959" width="9.140625" style="154"/>
    <col min="8960" max="8960" width="2.5703125" style="154" customWidth="1"/>
    <col min="8961" max="8961" width="17.140625" style="154" customWidth="1"/>
    <col min="8962" max="8962" width="19" style="154" customWidth="1"/>
    <col min="8963" max="8963" width="29.5703125" style="154" customWidth="1"/>
    <col min="8964" max="8964" width="21" style="154" customWidth="1"/>
    <col min="8965" max="8965" width="23.5703125" style="154" customWidth="1"/>
    <col min="8966" max="8966" width="26.28515625" style="154" customWidth="1"/>
    <col min="8967" max="8967" width="18.85546875" style="154" customWidth="1"/>
    <col min="8968" max="9215" width="9.140625" style="154"/>
    <col min="9216" max="9216" width="2.5703125" style="154" customWidth="1"/>
    <col min="9217" max="9217" width="17.140625" style="154" customWidth="1"/>
    <col min="9218" max="9218" width="19" style="154" customWidth="1"/>
    <col min="9219" max="9219" width="29.5703125" style="154" customWidth="1"/>
    <col min="9220" max="9220" width="21" style="154" customWidth="1"/>
    <col min="9221" max="9221" width="23.5703125" style="154" customWidth="1"/>
    <col min="9222" max="9222" width="26.28515625" style="154" customWidth="1"/>
    <col min="9223" max="9223" width="18.85546875" style="154" customWidth="1"/>
    <col min="9224" max="9471" width="9.140625" style="154"/>
    <col min="9472" max="9472" width="2.5703125" style="154" customWidth="1"/>
    <col min="9473" max="9473" width="17.140625" style="154" customWidth="1"/>
    <col min="9474" max="9474" width="19" style="154" customWidth="1"/>
    <col min="9475" max="9475" width="29.5703125" style="154" customWidth="1"/>
    <col min="9476" max="9476" width="21" style="154" customWidth="1"/>
    <col min="9477" max="9477" width="23.5703125" style="154" customWidth="1"/>
    <col min="9478" max="9478" width="26.28515625" style="154" customWidth="1"/>
    <col min="9479" max="9479" width="18.85546875" style="154" customWidth="1"/>
    <col min="9480" max="9727" width="9.140625" style="154"/>
    <col min="9728" max="9728" width="2.5703125" style="154" customWidth="1"/>
    <col min="9729" max="9729" width="17.140625" style="154" customWidth="1"/>
    <col min="9730" max="9730" width="19" style="154" customWidth="1"/>
    <col min="9731" max="9731" width="29.5703125" style="154" customWidth="1"/>
    <col min="9732" max="9732" width="21" style="154" customWidth="1"/>
    <col min="9733" max="9733" width="23.5703125" style="154" customWidth="1"/>
    <col min="9734" max="9734" width="26.28515625" style="154" customWidth="1"/>
    <col min="9735" max="9735" width="18.85546875" style="154" customWidth="1"/>
    <col min="9736" max="9983" width="9.140625" style="154"/>
    <col min="9984" max="9984" width="2.5703125" style="154" customWidth="1"/>
    <col min="9985" max="9985" width="17.140625" style="154" customWidth="1"/>
    <col min="9986" max="9986" width="19" style="154" customWidth="1"/>
    <col min="9987" max="9987" width="29.5703125" style="154" customWidth="1"/>
    <col min="9988" max="9988" width="21" style="154" customWidth="1"/>
    <col min="9989" max="9989" width="23.5703125" style="154" customWidth="1"/>
    <col min="9990" max="9990" width="26.28515625" style="154" customWidth="1"/>
    <col min="9991" max="9991" width="18.85546875" style="154" customWidth="1"/>
    <col min="9992" max="10239" width="9.140625" style="154"/>
    <col min="10240" max="10240" width="2.5703125" style="154" customWidth="1"/>
    <col min="10241" max="10241" width="17.140625" style="154" customWidth="1"/>
    <col min="10242" max="10242" width="19" style="154" customWidth="1"/>
    <col min="10243" max="10243" width="29.5703125" style="154" customWidth="1"/>
    <col min="10244" max="10244" width="21" style="154" customWidth="1"/>
    <col min="10245" max="10245" width="23.5703125" style="154" customWidth="1"/>
    <col min="10246" max="10246" width="26.28515625" style="154" customWidth="1"/>
    <col min="10247" max="10247" width="18.85546875" style="154" customWidth="1"/>
    <col min="10248" max="10495" width="9.140625" style="154"/>
    <col min="10496" max="10496" width="2.5703125" style="154" customWidth="1"/>
    <col min="10497" max="10497" width="17.140625" style="154" customWidth="1"/>
    <col min="10498" max="10498" width="19" style="154" customWidth="1"/>
    <col min="10499" max="10499" width="29.5703125" style="154" customWidth="1"/>
    <col min="10500" max="10500" width="21" style="154" customWidth="1"/>
    <col min="10501" max="10501" width="23.5703125" style="154" customWidth="1"/>
    <col min="10502" max="10502" width="26.28515625" style="154" customWidth="1"/>
    <col min="10503" max="10503" width="18.85546875" style="154" customWidth="1"/>
    <col min="10504" max="10751" width="9.140625" style="154"/>
    <col min="10752" max="10752" width="2.5703125" style="154" customWidth="1"/>
    <col min="10753" max="10753" width="17.140625" style="154" customWidth="1"/>
    <col min="10754" max="10754" width="19" style="154" customWidth="1"/>
    <col min="10755" max="10755" width="29.5703125" style="154" customWidth="1"/>
    <col min="10756" max="10756" width="21" style="154" customWidth="1"/>
    <col min="10757" max="10757" width="23.5703125" style="154" customWidth="1"/>
    <col min="10758" max="10758" width="26.28515625" style="154" customWidth="1"/>
    <col min="10759" max="10759" width="18.85546875" style="154" customWidth="1"/>
    <col min="10760" max="11007" width="9.140625" style="154"/>
    <col min="11008" max="11008" width="2.5703125" style="154" customWidth="1"/>
    <col min="11009" max="11009" width="17.140625" style="154" customWidth="1"/>
    <col min="11010" max="11010" width="19" style="154" customWidth="1"/>
    <col min="11011" max="11011" width="29.5703125" style="154" customWidth="1"/>
    <col min="11012" max="11012" width="21" style="154" customWidth="1"/>
    <col min="11013" max="11013" width="23.5703125" style="154" customWidth="1"/>
    <col min="11014" max="11014" width="26.28515625" style="154" customWidth="1"/>
    <col min="11015" max="11015" width="18.85546875" style="154" customWidth="1"/>
    <col min="11016" max="11263" width="9.140625" style="154"/>
    <col min="11264" max="11264" width="2.5703125" style="154" customWidth="1"/>
    <col min="11265" max="11265" width="17.140625" style="154" customWidth="1"/>
    <col min="11266" max="11266" width="19" style="154" customWidth="1"/>
    <col min="11267" max="11267" width="29.5703125" style="154" customWidth="1"/>
    <col min="11268" max="11268" width="21" style="154" customWidth="1"/>
    <col min="11269" max="11269" width="23.5703125" style="154" customWidth="1"/>
    <col min="11270" max="11270" width="26.28515625" style="154" customWidth="1"/>
    <col min="11271" max="11271" width="18.85546875" style="154" customWidth="1"/>
    <col min="11272" max="11519" width="9.140625" style="154"/>
    <col min="11520" max="11520" width="2.5703125" style="154" customWidth="1"/>
    <col min="11521" max="11521" width="17.140625" style="154" customWidth="1"/>
    <col min="11522" max="11522" width="19" style="154" customWidth="1"/>
    <col min="11523" max="11523" width="29.5703125" style="154" customWidth="1"/>
    <col min="11524" max="11524" width="21" style="154" customWidth="1"/>
    <col min="11525" max="11525" width="23.5703125" style="154" customWidth="1"/>
    <col min="11526" max="11526" width="26.28515625" style="154" customWidth="1"/>
    <col min="11527" max="11527" width="18.85546875" style="154" customWidth="1"/>
    <col min="11528" max="11775" width="9.140625" style="154"/>
    <col min="11776" max="11776" width="2.5703125" style="154" customWidth="1"/>
    <col min="11777" max="11777" width="17.140625" style="154" customWidth="1"/>
    <col min="11778" max="11778" width="19" style="154" customWidth="1"/>
    <col min="11779" max="11779" width="29.5703125" style="154" customWidth="1"/>
    <col min="11780" max="11780" width="21" style="154" customWidth="1"/>
    <col min="11781" max="11781" width="23.5703125" style="154" customWidth="1"/>
    <col min="11782" max="11782" width="26.28515625" style="154" customWidth="1"/>
    <col min="11783" max="11783" width="18.85546875" style="154" customWidth="1"/>
    <col min="11784" max="12031" width="9.140625" style="154"/>
    <col min="12032" max="12032" width="2.5703125" style="154" customWidth="1"/>
    <col min="12033" max="12033" width="17.140625" style="154" customWidth="1"/>
    <col min="12034" max="12034" width="19" style="154" customWidth="1"/>
    <col min="12035" max="12035" width="29.5703125" style="154" customWidth="1"/>
    <col min="12036" max="12036" width="21" style="154" customWidth="1"/>
    <col min="12037" max="12037" width="23.5703125" style="154" customWidth="1"/>
    <col min="12038" max="12038" width="26.28515625" style="154" customWidth="1"/>
    <col min="12039" max="12039" width="18.85546875" style="154" customWidth="1"/>
    <col min="12040" max="12287" width="9.140625" style="154"/>
    <col min="12288" max="12288" width="2.5703125" style="154" customWidth="1"/>
    <col min="12289" max="12289" width="17.140625" style="154" customWidth="1"/>
    <col min="12290" max="12290" width="19" style="154" customWidth="1"/>
    <col min="12291" max="12291" width="29.5703125" style="154" customWidth="1"/>
    <col min="12292" max="12292" width="21" style="154" customWidth="1"/>
    <col min="12293" max="12293" width="23.5703125" style="154" customWidth="1"/>
    <col min="12294" max="12294" width="26.28515625" style="154" customWidth="1"/>
    <col min="12295" max="12295" width="18.85546875" style="154" customWidth="1"/>
    <col min="12296" max="12543" width="9.140625" style="154"/>
    <col min="12544" max="12544" width="2.5703125" style="154" customWidth="1"/>
    <col min="12545" max="12545" width="17.140625" style="154" customWidth="1"/>
    <col min="12546" max="12546" width="19" style="154" customWidth="1"/>
    <col min="12547" max="12547" width="29.5703125" style="154" customWidth="1"/>
    <col min="12548" max="12548" width="21" style="154" customWidth="1"/>
    <col min="12549" max="12549" width="23.5703125" style="154" customWidth="1"/>
    <col min="12550" max="12550" width="26.28515625" style="154" customWidth="1"/>
    <col min="12551" max="12551" width="18.85546875" style="154" customWidth="1"/>
    <col min="12552" max="12799" width="9.140625" style="154"/>
    <col min="12800" max="12800" width="2.5703125" style="154" customWidth="1"/>
    <col min="12801" max="12801" width="17.140625" style="154" customWidth="1"/>
    <col min="12802" max="12802" width="19" style="154" customWidth="1"/>
    <col min="12803" max="12803" width="29.5703125" style="154" customWidth="1"/>
    <col min="12804" max="12804" width="21" style="154" customWidth="1"/>
    <col min="12805" max="12805" width="23.5703125" style="154" customWidth="1"/>
    <col min="12806" max="12806" width="26.28515625" style="154" customWidth="1"/>
    <col min="12807" max="12807" width="18.85546875" style="154" customWidth="1"/>
    <col min="12808" max="13055" width="9.140625" style="154"/>
    <col min="13056" max="13056" width="2.5703125" style="154" customWidth="1"/>
    <col min="13057" max="13057" width="17.140625" style="154" customWidth="1"/>
    <col min="13058" max="13058" width="19" style="154" customWidth="1"/>
    <col min="13059" max="13059" width="29.5703125" style="154" customWidth="1"/>
    <col min="13060" max="13060" width="21" style="154" customWidth="1"/>
    <col min="13061" max="13061" width="23.5703125" style="154" customWidth="1"/>
    <col min="13062" max="13062" width="26.28515625" style="154" customWidth="1"/>
    <col min="13063" max="13063" width="18.85546875" style="154" customWidth="1"/>
    <col min="13064" max="13311" width="9.140625" style="154"/>
    <col min="13312" max="13312" width="2.5703125" style="154" customWidth="1"/>
    <col min="13313" max="13313" width="17.140625" style="154" customWidth="1"/>
    <col min="13314" max="13314" width="19" style="154" customWidth="1"/>
    <col min="13315" max="13315" width="29.5703125" style="154" customWidth="1"/>
    <col min="13316" max="13316" width="21" style="154" customWidth="1"/>
    <col min="13317" max="13317" width="23.5703125" style="154" customWidth="1"/>
    <col min="13318" max="13318" width="26.28515625" style="154" customWidth="1"/>
    <col min="13319" max="13319" width="18.85546875" style="154" customWidth="1"/>
    <col min="13320" max="13567" width="9.140625" style="154"/>
    <col min="13568" max="13568" width="2.5703125" style="154" customWidth="1"/>
    <col min="13569" max="13569" width="17.140625" style="154" customWidth="1"/>
    <col min="13570" max="13570" width="19" style="154" customWidth="1"/>
    <col min="13571" max="13571" width="29.5703125" style="154" customWidth="1"/>
    <col min="13572" max="13572" width="21" style="154" customWidth="1"/>
    <col min="13573" max="13573" width="23.5703125" style="154" customWidth="1"/>
    <col min="13574" max="13574" width="26.28515625" style="154" customWidth="1"/>
    <col min="13575" max="13575" width="18.85546875" style="154" customWidth="1"/>
    <col min="13576" max="13823" width="9.140625" style="154"/>
    <col min="13824" max="13824" width="2.5703125" style="154" customWidth="1"/>
    <col min="13825" max="13825" width="17.140625" style="154" customWidth="1"/>
    <col min="13826" max="13826" width="19" style="154" customWidth="1"/>
    <col min="13827" max="13827" width="29.5703125" style="154" customWidth="1"/>
    <col min="13828" max="13828" width="21" style="154" customWidth="1"/>
    <col min="13829" max="13829" width="23.5703125" style="154" customWidth="1"/>
    <col min="13830" max="13830" width="26.28515625" style="154" customWidth="1"/>
    <col min="13831" max="13831" width="18.85546875" style="154" customWidth="1"/>
    <col min="13832" max="14079" width="9.140625" style="154"/>
    <col min="14080" max="14080" width="2.5703125" style="154" customWidth="1"/>
    <col min="14081" max="14081" width="17.140625" style="154" customWidth="1"/>
    <col min="14082" max="14082" width="19" style="154" customWidth="1"/>
    <col min="14083" max="14083" width="29.5703125" style="154" customWidth="1"/>
    <col min="14084" max="14084" width="21" style="154" customWidth="1"/>
    <col min="14085" max="14085" width="23.5703125" style="154" customWidth="1"/>
    <col min="14086" max="14086" width="26.28515625" style="154" customWidth="1"/>
    <col min="14087" max="14087" width="18.85546875" style="154" customWidth="1"/>
    <col min="14088" max="14335" width="9.140625" style="154"/>
    <col min="14336" max="14336" width="2.5703125" style="154" customWidth="1"/>
    <col min="14337" max="14337" width="17.140625" style="154" customWidth="1"/>
    <col min="14338" max="14338" width="19" style="154" customWidth="1"/>
    <col min="14339" max="14339" width="29.5703125" style="154" customWidth="1"/>
    <col min="14340" max="14340" width="21" style="154" customWidth="1"/>
    <col min="14341" max="14341" width="23.5703125" style="154" customWidth="1"/>
    <col min="14342" max="14342" width="26.28515625" style="154" customWidth="1"/>
    <col min="14343" max="14343" width="18.85546875" style="154" customWidth="1"/>
    <col min="14344" max="14591" width="9.140625" style="154"/>
    <col min="14592" max="14592" width="2.5703125" style="154" customWidth="1"/>
    <col min="14593" max="14593" width="17.140625" style="154" customWidth="1"/>
    <col min="14594" max="14594" width="19" style="154" customWidth="1"/>
    <col min="14595" max="14595" width="29.5703125" style="154" customWidth="1"/>
    <col min="14596" max="14596" width="21" style="154" customWidth="1"/>
    <col min="14597" max="14597" width="23.5703125" style="154" customWidth="1"/>
    <col min="14598" max="14598" width="26.28515625" style="154" customWidth="1"/>
    <col min="14599" max="14599" width="18.85546875" style="154" customWidth="1"/>
    <col min="14600" max="14847" width="9.140625" style="154"/>
    <col min="14848" max="14848" width="2.5703125" style="154" customWidth="1"/>
    <col min="14849" max="14849" width="17.140625" style="154" customWidth="1"/>
    <col min="14850" max="14850" width="19" style="154" customWidth="1"/>
    <col min="14851" max="14851" width="29.5703125" style="154" customWidth="1"/>
    <col min="14852" max="14852" width="21" style="154" customWidth="1"/>
    <col min="14853" max="14853" width="23.5703125" style="154" customWidth="1"/>
    <col min="14854" max="14854" width="26.28515625" style="154" customWidth="1"/>
    <col min="14855" max="14855" width="18.85546875" style="154" customWidth="1"/>
    <col min="14856" max="15103" width="9.140625" style="154"/>
    <col min="15104" max="15104" width="2.5703125" style="154" customWidth="1"/>
    <col min="15105" max="15105" width="17.140625" style="154" customWidth="1"/>
    <col min="15106" max="15106" width="19" style="154" customWidth="1"/>
    <col min="15107" max="15107" width="29.5703125" style="154" customWidth="1"/>
    <col min="15108" max="15108" width="21" style="154" customWidth="1"/>
    <col min="15109" max="15109" width="23.5703125" style="154" customWidth="1"/>
    <col min="15110" max="15110" width="26.28515625" style="154" customWidth="1"/>
    <col min="15111" max="15111" width="18.85546875" style="154" customWidth="1"/>
    <col min="15112" max="15359" width="9.140625" style="154"/>
    <col min="15360" max="15360" width="2.5703125" style="154" customWidth="1"/>
    <col min="15361" max="15361" width="17.140625" style="154" customWidth="1"/>
    <col min="15362" max="15362" width="19" style="154" customWidth="1"/>
    <col min="15363" max="15363" width="29.5703125" style="154" customWidth="1"/>
    <col min="15364" max="15364" width="21" style="154" customWidth="1"/>
    <col min="15365" max="15365" width="23.5703125" style="154" customWidth="1"/>
    <col min="15366" max="15366" width="26.28515625" style="154" customWidth="1"/>
    <col min="15367" max="15367" width="18.85546875" style="154" customWidth="1"/>
    <col min="15368" max="15615" width="9.140625" style="154"/>
    <col min="15616" max="15616" width="2.5703125" style="154" customWidth="1"/>
    <col min="15617" max="15617" width="17.140625" style="154" customWidth="1"/>
    <col min="15618" max="15618" width="19" style="154" customWidth="1"/>
    <col min="15619" max="15619" width="29.5703125" style="154" customWidth="1"/>
    <col min="15620" max="15620" width="21" style="154" customWidth="1"/>
    <col min="15621" max="15621" width="23.5703125" style="154" customWidth="1"/>
    <col min="15622" max="15622" width="26.28515625" style="154" customWidth="1"/>
    <col min="15623" max="15623" width="18.85546875" style="154" customWidth="1"/>
    <col min="15624" max="15871" width="9.140625" style="154"/>
    <col min="15872" max="15872" width="2.5703125" style="154" customWidth="1"/>
    <col min="15873" max="15873" width="17.140625" style="154" customWidth="1"/>
    <col min="15874" max="15874" width="19" style="154" customWidth="1"/>
    <col min="15875" max="15875" width="29.5703125" style="154" customWidth="1"/>
    <col min="15876" max="15876" width="21" style="154" customWidth="1"/>
    <col min="15877" max="15877" width="23.5703125" style="154" customWidth="1"/>
    <col min="15878" max="15878" width="26.28515625" style="154" customWidth="1"/>
    <col min="15879" max="15879" width="18.85546875" style="154" customWidth="1"/>
    <col min="15880" max="16127" width="9.140625" style="154"/>
    <col min="16128" max="16128" width="2.5703125" style="154" customWidth="1"/>
    <col min="16129" max="16129" width="17.140625" style="154" customWidth="1"/>
    <col min="16130" max="16130" width="19" style="154" customWidth="1"/>
    <col min="16131" max="16131" width="29.5703125" style="154" customWidth="1"/>
    <col min="16132" max="16132" width="21" style="154" customWidth="1"/>
    <col min="16133" max="16133" width="23.5703125" style="154" customWidth="1"/>
    <col min="16134" max="16134" width="26.28515625" style="154" customWidth="1"/>
    <col min="16135" max="16135" width="18.85546875" style="154" customWidth="1"/>
    <col min="16136" max="16384" width="9.140625" style="154"/>
  </cols>
  <sheetData>
    <row r="3" spans="1:11" x14ac:dyDescent="0.2">
      <c r="I3" s="551" t="s">
        <v>307</v>
      </c>
      <c r="J3" s="552"/>
      <c r="K3" s="553"/>
    </row>
    <row r="4" spans="1:11" customFormat="1" x14ac:dyDescent="0.2"/>
    <row r="5" spans="1:11" customFormat="1" ht="63.75" customHeight="1" x14ac:dyDescent="0.2">
      <c r="A5" s="313" t="s">
        <v>146</v>
      </c>
      <c r="B5" s="817">
        <f>N_HankkeenNimi</f>
        <v>0</v>
      </c>
      <c r="C5" s="818"/>
      <c r="D5" s="818"/>
      <c r="E5" s="818"/>
      <c r="F5" s="818"/>
      <c r="G5" s="819"/>
    </row>
    <row r="6" spans="1:11" x14ac:dyDescent="0.2">
      <c r="G6" s="155"/>
    </row>
    <row r="7" spans="1:11" ht="15" x14ac:dyDescent="0.25">
      <c r="A7" s="310" t="s">
        <v>330</v>
      </c>
      <c r="B7" s="354" t="s">
        <v>176</v>
      </c>
      <c r="C7" s="315"/>
      <c r="D7" s="311"/>
      <c r="E7" s="311"/>
      <c r="F7" s="311"/>
      <c r="G7" s="355">
        <f>SUM(G12:G53)</f>
        <v>0</v>
      </c>
    </row>
    <row r="8" spans="1:11" customFormat="1" x14ac:dyDescent="0.2"/>
    <row r="9" spans="1:11" customFormat="1" ht="63.75" customHeight="1" x14ac:dyDescent="0.2">
      <c r="A9" s="313" t="s">
        <v>177</v>
      </c>
      <c r="B9" s="817">
        <f>N_Tavoite2Toiminto3</f>
        <v>0</v>
      </c>
      <c r="C9" s="818"/>
      <c r="D9" s="818"/>
      <c r="E9" s="818"/>
      <c r="F9" s="818"/>
      <c r="G9" s="819"/>
    </row>
    <row r="10" spans="1:11" customFormat="1" x14ac:dyDescent="0.2">
      <c r="G10" s="156"/>
    </row>
    <row r="11" spans="1:11" customFormat="1" ht="75" x14ac:dyDescent="0.2">
      <c r="A11" s="356" t="s">
        <v>178</v>
      </c>
      <c r="B11" s="356" t="s">
        <v>255</v>
      </c>
      <c r="C11" s="356" t="s">
        <v>179</v>
      </c>
      <c r="D11" s="356" t="s">
        <v>323</v>
      </c>
      <c r="E11" s="352" t="s">
        <v>257</v>
      </c>
      <c r="F11" s="356" t="s">
        <v>548</v>
      </c>
      <c r="G11" s="352" t="s">
        <v>258</v>
      </c>
    </row>
    <row r="12" spans="1:11" customFormat="1" ht="13.35" customHeight="1" x14ac:dyDescent="0.2">
      <c r="A12" s="212" t="s">
        <v>322</v>
      </c>
      <c r="B12" s="213"/>
      <c r="C12" s="212"/>
      <c r="D12" s="214"/>
      <c r="E12" s="214"/>
      <c r="F12" s="215"/>
      <c r="G12" s="216">
        <v>0</v>
      </c>
    </row>
    <row r="13" spans="1:11" customFormat="1" ht="13.35" customHeight="1" x14ac:dyDescent="0.2">
      <c r="A13" s="212"/>
      <c r="B13" s="213"/>
      <c r="C13" s="217"/>
      <c r="D13" s="214"/>
      <c r="E13" s="214"/>
      <c r="F13" s="215"/>
      <c r="G13" s="214"/>
      <c r="I13" s="154"/>
    </row>
    <row r="14" spans="1:11" customFormat="1" ht="13.35" customHeight="1" x14ac:dyDescent="0.2">
      <c r="A14" s="212"/>
      <c r="B14" s="213"/>
      <c r="C14" s="217"/>
      <c r="D14" s="214"/>
      <c r="E14" s="214"/>
      <c r="F14" s="215"/>
      <c r="G14" s="214"/>
    </row>
    <row r="15" spans="1:11" ht="13.35" customHeight="1" x14ac:dyDescent="0.2">
      <c r="A15" s="212"/>
      <c r="B15" s="213"/>
      <c r="C15" s="217"/>
      <c r="D15" s="214"/>
      <c r="E15" s="214"/>
      <c r="F15" s="215"/>
      <c r="G15" s="214"/>
    </row>
    <row r="16" spans="1:11" ht="13.35" customHeight="1" x14ac:dyDescent="0.2">
      <c r="A16" s="212"/>
      <c r="B16" s="213"/>
      <c r="C16" s="217"/>
      <c r="D16" s="214"/>
      <c r="E16" s="214"/>
      <c r="F16" s="215"/>
      <c r="G16" s="214"/>
    </row>
    <row r="17" spans="1:7" ht="13.15" customHeight="1" x14ac:dyDescent="0.2">
      <c r="A17" s="212"/>
      <c r="B17" s="213"/>
      <c r="C17" s="217"/>
      <c r="D17" s="214"/>
      <c r="E17" s="214"/>
      <c r="F17" s="215"/>
      <c r="G17" s="214"/>
    </row>
    <row r="18" spans="1:7" ht="13.15" customHeight="1" x14ac:dyDescent="0.2">
      <c r="A18" s="212"/>
      <c r="B18" s="213"/>
      <c r="C18" s="217"/>
      <c r="D18" s="214"/>
      <c r="E18" s="214"/>
      <c r="F18" s="215"/>
      <c r="G18" s="214"/>
    </row>
    <row r="19" spans="1:7" ht="13.15" customHeight="1" x14ac:dyDescent="0.2">
      <c r="A19" s="212"/>
      <c r="B19" s="213"/>
      <c r="C19" s="217"/>
      <c r="D19" s="214"/>
      <c r="E19" s="214"/>
      <c r="F19" s="215"/>
      <c r="G19" s="214"/>
    </row>
    <row r="20" spans="1:7" ht="13.15" customHeight="1" x14ac:dyDescent="0.2">
      <c r="A20" s="212"/>
      <c r="B20" s="213"/>
      <c r="C20" s="217"/>
      <c r="D20" s="214"/>
      <c r="E20" s="214"/>
      <c r="F20" s="215"/>
      <c r="G20" s="214"/>
    </row>
    <row r="21" spans="1:7" ht="13.15" customHeight="1" x14ac:dyDescent="0.2">
      <c r="A21" s="212"/>
      <c r="B21" s="213"/>
      <c r="C21" s="217"/>
      <c r="D21" s="214"/>
      <c r="E21" s="214"/>
      <c r="F21" s="215"/>
      <c r="G21" s="214"/>
    </row>
    <row r="22" spans="1:7" ht="13.15" customHeight="1" x14ac:dyDescent="0.2">
      <c r="A22" s="212"/>
      <c r="B22" s="213"/>
      <c r="C22" s="217"/>
      <c r="D22" s="214"/>
      <c r="E22" s="214"/>
      <c r="F22" s="215"/>
      <c r="G22" s="214"/>
    </row>
    <row r="23" spans="1:7" ht="13.15" customHeight="1" x14ac:dyDescent="0.2">
      <c r="A23" s="212"/>
      <c r="B23" s="213"/>
      <c r="C23" s="217"/>
      <c r="D23" s="214"/>
      <c r="E23" s="214"/>
      <c r="F23" s="215"/>
      <c r="G23" s="214"/>
    </row>
    <row r="24" spans="1:7" ht="13.15" customHeight="1" x14ac:dyDescent="0.2">
      <c r="A24" s="212"/>
      <c r="B24" s="213"/>
      <c r="C24" s="217"/>
      <c r="D24" s="214"/>
      <c r="E24" s="214"/>
      <c r="F24" s="215"/>
      <c r="G24" s="214"/>
    </row>
    <row r="25" spans="1:7" ht="13.15" customHeight="1" x14ac:dyDescent="0.2">
      <c r="A25" s="212"/>
      <c r="B25" s="213"/>
      <c r="C25" s="217"/>
      <c r="D25" s="214"/>
      <c r="E25" s="214"/>
      <c r="F25" s="215"/>
      <c r="G25" s="214"/>
    </row>
    <row r="26" spans="1:7" ht="13.15" customHeight="1" x14ac:dyDescent="0.2">
      <c r="A26" s="212"/>
      <c r="B26" s="213"/>
      <c r="C26" s="217"/>
      <c r="D26" s="214"/>
      <c r="E26" s="214"/>
      <c r="F26" s="215"/>
      <c r="G26" s="214"/>
    </row>
    <row r="27" spans="1:7" ht="13.15" customHeight="1" x14ac:dyDescent="0.2">
      <c r="A27" s="212"/>
      <c r="B27" s="213"/>
      <c r="C27" s="217"/>
      <c r="D27" s="214"/>
      <c r="E27" s="214"/>
      <c r="F27" s="215"/>
      <c r="G27" s="214"/>
    </row>
    <row r="28" spans="1:7" ht="13.15" customHeight="1" x14ac:dyDescent="0.2">
      <c r="A28" s="212"/>
      <c r="B28" s="213"/>
      <c r="C28" s="217"/>
      <c r="D28" s="214"/>
      <c r="E28" s="214"/>
      <c r="F28" s="215"/>
      <c r="G28" s="214"/>
    </row>
    <row r="29" spans="1:7" ht="13.15" customHeight="1" x14ac:dyDescent="0.2">
      <c r="A29" s="212"/>
      <c r="B29" s="213"/>
      <c r="C29" s="217"/>
      <c r="D29" s="214"/>
      <c r="E29" s="214"/>
      <c r="F29" s="215"/>
      <c r="G29" s="214"/>
    </row>
    <row r="30" spans="1:7" ht="13.15" customHeight="1" x14ac:dyDescent="0.2">
      <c r="A30" s="212"/>
      <c r="B30" s="213"/>
      <c r="C30" s="217"/>
      <c r="D30" s="214"/>
      <c r="E30" s="214"/>
      <c r="F30" s="215"/>
      <c r="G30" s="214"/>
    </row>
    <row r="31" spans="1:7" ht="13.15" customHeight="1" x14ac:dyDescent="0.2">
      <c r="A31" s="212"/>
      <c r="B31" s="213"/>
      <c r="C31" s="217"/>
      <c r="D31" s="214"/>
      <c r="E31" s="214"/>
      <c r="F31" s="215"/>
      <c r="G31" s="214"/>
    </row>
    <row r="32" spans="1:7" ht="13.15" customHeight="1" x14ac:dyDescent="0.2">
      <c r="A32" s="212"/>
      <c r="B32" s="213"/>
      <c r="C32" s="217"/>
      <c r="D32" s="214"/>
      <c r="E32" s="214"/>
      <c r="F32" s="215"/>
      <c r="G32" s="214"/>
    </row>
    <row r="33" spans="1:7" ht="13.15" customHeight="1" x14ac:dyDescent="0.2">
      <c r="A33" s="212"/>
      <c r="B33" s="213"/>
      <c r="C33" s="217"/>
      <c r="D33" s="214"/>
      <c r="E33" s="214"/>
      <c r="F33" s="215"/>
      <c r="G33" s="214"/>
    </row>
    <row r="34" spans="1:7" ht="13.15" customHeight="1" x14ac:dyDescent="0.2">
      <c r="A34" s="212"/>
      <c r="B34" s="213"/>
      <c r="C34" s="217"/>
      <c r="D34" s="214"/>
      <c r="E34" s="214"/>
      <c r="F34" s="215"/>
      <c r="G34" s="214"/>
    </row>
    <row r="35" spans="1:7" ht="13.15" customHeight="1" x14ac:dyDescent="0.2">
      <c r="A35" s="212"/>
      <c r="B35" s="213"/>
      <c r="C35" s="217"/>
      <c r="D35" s="214"/>
      <c r="E35" s="214"/>
      <c r="F35" s="215"/>
      <c r="G35" s="214"/>
    </row>
    <row r="36" spans="1:7" ht="13.15" customHeight="1" x14ac:dyDescent="0.2">
      <c r="A36" s="212"/>
      <c r="B36" s="213"/>
      <c r="C36" s="217"/>
      <c r="D36" s="214"/>
      <c r="E36" s="214"/>
      <c r="F36" s="215"/>
      <c r="G36" s="214"/>
    </row>
    <row r="37" spans="1:7" ht="13.15" customHeight="1" x14ac:dyDescent="0.2">
      <c r="A37" s="212"/>
      <c r="B37" s="213"/>
      <c r="C37" s="217"/>
      <c r="D37" s="214"/>
      <c r="E37" s="214"/>
      <c r="F37" s="215"/>
      <c r="G37" s="214"/>
    </row>
    <row r="38" spans="1:7" ht="13.15" customHeight="1" x14ac:dyDescent="0.2">
      <c r="A38" s="212"/>
      <c r="B38" s="213"/>
      <c r="C38" s="217"/>
      <c r="D38" s="214"/>
      <c r="E38" s="214"/>
      <c r="F38" s="215"/>
      <c r="G38" s="214"/>
    </row>
    <row r="39" spans="1:7" ht="13.15" customHeight="1" x14ac:dyDescent="0.2">
      <c r="A39" s="212"/>
      <c r="B39" s="213"/>
      <c r="C39" s="217"/>
      <c r="D39" s="214"/>
      <c r="E39" s="214"/>
      <c r="F39" s="215"/>
      <c r="G39" s="214"/>
    </row>
    <row r="40" spans="1:7" ht="13.15" customHeight="1" x14ac:dyDescent="0.2">
      <c r="A40" s="212"/>
      <c r="B40" s="213"/>
      <c r="C40" s="217"/>
      <c r="D40" s="214"/>
      <c r="E40" s="214"/>
      <c r="F40" s="215"/>
      <c r="G40" s="214"/>
    </row>
    <row r="41" spans="1:7" ht="13.15" customHeight="1" x14ac:dyDescent="0.2">
      <c r="A41" s="212"/>
      <c r="B41" s="213"/>
      <c r="C41" s="217"/>
      <c r="D41" s="214"/>
      <c r="E41" s="214"/>
      <c r="F41" s="215"/>
      <c r="G41" s="214"/>
    </row>
    <row r="42" spans="1:7" ht="13.15" customHeight="1" x14ac:dyDescent="0.2">
      <c r="A42" s="212"/>
      <c r="B42" s="213"/>
      <c r="C42" s="217"/>
      <c r="D42" s="214"/>
      <c r="E42" s="214"/>
      <c r="F42" s="215"/>
      <c r="G42" s="214"/>
    </row>
    <row r="43" spans="1:7" ht="13.15" customHeight="1" x14ac:dyDescent="0.2">
      <c r="A43" s="212"/>
      <c r="B43" s="213"/>
      <c r="C43" s="217"/>
      <c r="D43" s="214"/>
      <c r="E43" s="214"/>
      <c r="F43" s="215"/>
      <c r="G43" s="214"/>
    </row>
    <row r="44" spans="1:7" ht="13.15" customHeight="1" x14ac:dyDescent="0.2">
      <c r="A44" s="212"/>
      <c r="B44" s="213"/>
      <c r="C44" s="217"/>
      <c r="D44" s="214"/>
      <c r="E44" s="214"/>
      <c r="F44" s="215"/>
      <c r="G44" s="214"/>
    </row>
    <row r="45" spans="1:7" ht="13.15" customHeight="1" x14ac:dyDescent="0.2">
      <c r="A45" s="212"/>
      <c r="B45" s="213"/>
      <c r="C45" s="217"/>
      <c r="D45" s="214"/>
      <c r="E45" s="214"/>
      <c r="F45" s="215"/>
      <c r="G45" s="214"/>
    </row>
    <row r="46" spans="1:7" ht="13.15" customHeight="1" x14ac:dyDescent="0.2">
      <c r="A46" s="212"/>
      <c r="B46" s="213"/>
      <c r="C46" s="217"/>
      <c r="D46" s="214"/>
      <c r="E46" s="214"/>
      <c r="F46" s="215"/>
      <c r="G46" s="214"/>
    </row>
    <row r="47" spans="1:7" ht="13.15" customHeight="1" x14ac:dyDescent="0.2">
      <c r="A47" s="212"/>
      <c r="B47" s="213"/>
      <c r="C47" s="217"/>
      <c r="D47" s="214"/>
      <c r="E47" s="214"/>
      <c r="F47" s="215"/>
      <c r="G47" s="214"/>
    </row>
    <row r="48" spans="1:7" ht="13.15" customHeight="1" x14ac:dyDescent="0.2">
      <c r="A48" s="212"/>
      <c r="B48" s="213"/>
      <c r="C48" s="217"/>
      <c r="D48" s="214"/>
      <c r="E48" s="214"/>
      <c r="F48" s="215"/>
      <c r="G48" s="214"/>
    </row>
    <row r="49" spans="1:7" ht="13.15" customHeight="1" x14ac:dyDescent="0.2">
      <c r="A49" s="212"/>
      <c r="B49" s="213"/>
      <c r="C49" s="217"/>
      <c r="D49" s="214"/>
      <c r="E49" s="214"/>
      <c r="F49" s="215"/>
      <c r="G49" s="214"/>
    </row>
    <row r="50" spans="1:7" ht="13.15" customHeight="1" x14ac:dyDescent="0.2">
      <c r="A50" s="212"/>
      <c r="B50" s="213"/>
      <c r="C50" s="217"/>
      <c r="D50" s="214"/>
      <c r="E50" s="214"/>
      <c r="F50" s="215"/>
      <c r="G50" s="214"/>
    </row>
    <row r="51" spans="1:7" ht="13.15" customHeight="1" x14ac:dyDescent="0.2">
      <c r="A51" s="212"/>
      <c r="B51" s="213"/>
      <c r="C51" s="217"/>
      <c r="D51" s="214"/>
      <c r="E51" s="214"/>
      <c r="F51" s="215"/>
      <c r="G51" s="214"/>
    </row>
    <row r="52" spans="1:7" ht="13.15" customHeight="1" x14ac:dyDescent="0.2">
      <c r="A52" s="212"/>
      <c r="B52" s="213"/>
      <c r="C52" s="217"/>
      <c r="D52" s="214"/>
      <c r="E52" s="214"/>
      <c r="F52" s="215"/>
      <c r="G52" s="214"/>
    </row>
    <row r="53" spans="1:7" ht="13.15" customHeight="1" x14ac:dyDescent="0.2">
      <c r="A53" s="212"/>
      <c r="B53" s="213"/>
      <c r="C53" s="217"/>
      <c r="D53" s="214"/>
      <c r="E53" s="214"/>
      <c r="F53" s="215"/>
      <c r="G53" s="214"/>
    </row>
    <row r="54" spans="1:7" ht="13.15" customHeight="1" x14ac:dyDescent="0.2"/>
    <row r="55" spans="1:7" ht="13.15" customHeight="1" x14ac:dyDescent="0.2"/>
    <row r="56" spans="1:7" ht="13.15" customHeight="1" x14ac:dyDescent="0.2">
      <c r="A56" s="836" t="s">
        <v>148</v>
      </c>
      <c r="B56" s="837"/>
      <c r="C56" s="837"/>
      <c r="D56" s="838"/>
      <c r="E56" s="1"/>
      <c r="F56" s="1"/>
    </row>
    <row r="57" spans="1:7" x14ac:dyDescent="0.2">
      <c r="A57" s="649"/>
      <c r="B57" s="567"/>
      <c r="C57" s="567"/>
      <c r="D57" s="650"/>
      <c r="E57" s="235"/>
      <c r="F57" s="235"/>
    </row>
    <row r="58" spans="1:7" x14ac:dyDescent="0.2">
      <c r="A58" s="649"/>
      <c r="B58" s="567"/>
      <c r="C58" s="567"/>
      <c r="D58" s="650"/>
      <c r="E58" s="235"/>
      <c r="F58" s="235"/>
    </row>
    <row r="59" spans="1:7" x14ac:dyDescent="0.2">
      <c r="A59" s="649"/>
      <c r="B59" s="567"/>
      <c r="C59" s="567"/>
      <c r="D59" s="650"/>
      <c r="E59" s="235"/>
      <c r="F59" s="235"/>
    </row>
    <row r="60" spans="1:7" x14ac:dyDescent="0.2">
      <c r="A60" s="651"/>
      <c r="B60" s="652"/>
      <c r="C60" s="652"/>
      <c r="D60" s="653"/>
      <c r="E60" s="235"/>
      <c r="F60" s="235"/>
    </row>
  </sheetData>
  <sheetProtection selectLockedCells="1"/>
  <mergeCells count="5">
    <mergeCell ref="B5:G5"/>
    <mergeCell ref="B9:G9"/>
    <mergeCell ref="A57:D60"/>
    <mergeCell ref="I3:K3"/>
    <mergeCell ref="A56:D56"/>
  </mergeCells>
  <dataValidations count="9">
    <dataValidation type="list" allowBlank="1" showInputMessage="1" showErrorMessage="1" sqref="A13:A53 IW13:IW53 SS13:SS53 ACO13:ACO53 AMK13:AMK53 AWG13:AWG53 BGC13:BGC53 BPY13:BPY53 BZU13:BZU53 CJQ13:CJQ53 CTM13:CTM53 DDI13:DDI53 DNE13:DNE53 DXA13:DXA53 EGW13:EGW53 EQS13:EQS53 FAO13:FAO53 FKK13:FKK53 FUG13:FUG53 GEC13:GEC53 GNY13:GNY53 GXU13:GXU53 HHQ13:HHQ53 HRM13:HRM53 IBI13:IBI53 ILE13:ILE53 IVA13:IVA53 JEW13:JEW53 JOS13:JOS53 JYO13:JYO53 KIK13:KIK53 KSG13:KSG53 LCC13:LCC53 LLY13:LLY53 LVU13:LVU53 MFQ13:MFQ53 MPM13:MPM53 MZI13:MZI53 NJE13:NJE53 NTA13:NTA53 OCW13:OCW53 OMS13:OMS53 OWO13:OWO53 PGK13:PGK53 PQG13:PQG53 QAC13:QAC53 QJY13:QJY53 QTU13:QTU53 RDQ13:RDQ53 RNM13:RNM53 RXI13:RXI53 SHE13:SHE53 SRA13:SRA53 TAW13:TAW53 TKS13:TKS53 TUO13:TUO53 UEK13:UEK53 UOG13:UOG53 UYC13:UYC53 VHY13:VHY53 VRU13:VRU53 WBQ13:WBQ53 WLM13:WLM53 WVI13:WVI53 A65549:A65589 IW65549:IW65589 SS65549:SS65589 ACO65549:ACO65589 AMK65549:AMK65589 AWG65549:AWG65589 BGC65549:BGC65589 BPY65549:BPY65589 BZU65549:BZU65589 CJQ65549:CJQ65589 CTM65549:CTM65589 DDI65549:DDI65589 DNE65549:DNE65589 DXA65549:DXA65589 EGW65549:EGW65589 EQS65549:EQS65589 FAO65549:FAO65589 FKK65549:FKK65589 FUG65549:FUG65589 GEC65549:GEC65589 GNY65549:GNY65589 GXU65549:GXU65589 HHQ65549:HHQ65589 HRM65549:HRM65589 IBI65549:IBI65589 ILE65549:ILE65589 IVA65549:IVA65589 JEW65549:JEW65589 JOS65549:JOS65589 JYO65549:JYO65589 KIK65549:KIK65589 KSG65549:KSG65589 LCC65549:LCC65589 LLY65549:LLY65589 LVU65549:LVU65589 MFQ65549:MFQ65589 MPM65549:MPM65589 MZI65549:MZI65589 NJE65549:NJE65589 NTA65549:NTA65589 OCW65549:OCW65589 OMS65549:OMS65589 OWO65549:OWO65589 PGK65549:PGK65589 PQG65549:PQG65589 QAC65549:QAC65589 QJY65549:QJY65589 QTU65549:QTU65589 RDQ65549:RDQ65589 RNM65549:RNM65589 RXI65549:RXI65589 SHE65549:SHE65589 SRA65549:SRA65589 TAW65549:TAW65589 TKS65549:TKS65589 TUO65549:TUO65589 UEK65549:UEK65589 UOG65549:UOG65589 UYC65549:UYC65589 VHY65549:VHY65589 VRU65549:VRU65589 WBQ65549:WBQ65589 WLM65549:WLM65589 WVI65549:WVI65589 A131085:A131125 IW131085:IW131125 SS131085:SS131125 ACO131085:ACO131125 AMK131085:AMK131125 AWG131085:AWG131125 BGC131085:BGC131125 BPY131085:BPY131125 BZU131085:BZU131125 CJQ131085:CJQ131125 CTM131085:CTM131125 DDI131085:DDI131125 DNE131085:DNE131125 DXA131085:DXA131125 EGW131085:EGW131125 EQS131085:EQS131125 FAO131085:FAO131125 FKK131085:FKK131125 FUG131085:FUG131125 GEC131085:GEC131125 GNY131085:GNY131125 GXU131085:GXU131125 HHQ131085:HHQ131125 HRM131085:HRM131125 IBI131085:IBI131125 ILE131085:ILE131125 IVA131085:IVA131125 JEW131085:JEW131125 JOS131085:JOS131125 JYO131085:JYO131125 KIK131085:KIK131125 KSG131085:KSG131125 LCC131085:LCC131125 LLY131085:LLY131125 LVU131085:LVU131125 MFQ131085:MFQ131125 MPM131085:MPM131125 MZI131085:MZI131125 NJE131085:NJE131125 NTA131085:NTA131125 OCW131085:OCW131125 OMS131085:OMS131125 OWO131085:OWO131125 PGK131085:PGK131125 PQG131085:PQG131125 QAC131085:QAC131125 QJY131085:QJY131125 QTU131085:QTU131125 RDQ131085:RDQ131125 RNM131085:RNM131125 RXI131085:RXI131125 SHE131085:SHE131125 SRA131085:SRA131125 TAW131085:TAW131125 TKS131085:TKS131125 TUO131085:TUO131125 UEK131085:UEK131125 UOG131085:UOG131125 UYC131085:UYC131125 VHY131085:VHY131125 VRU131085:VRU131125 WBQ131085:WBQ131125 WLM131085:WLM131125 WVI131085:WVI131125 A196621:A196661 IW196621:IW196661 SS196621:SS196661 ACO196621:ACO196661 AMK196621:AMK196661 AWG196621:AWG196661 BGC196621:BGC196661 BPY196621:BPY196661 BZU196621:BZU196661 CJQ196621:CJQ196661 CTM196621:CTM196661 DDI196621:DDI196661 DNE196621:DNE196661 DXA196621:DXA196661 EGW196621:EGW196661 EQS196621:EQS196661 FAO196621:FAO196661 FKK196621:FKK196661 FUG196621:FUG196661 GEC196621:GEC196661 GNY196621:GNY196661 GXU196621:GXU196661 HHQ196621:HHQ196661 HRM196621:HRM196661 IBI196621:IBI196661 ILE196621:ILE196661 IVA196621:IVA196661 JEW196621:JEW196661 JOS196621:JOS196661 JYO196621:JYO196661 KIK196621:KIK196661 KSG196621:KSG196661 LCC196621:LCC196661 LLY196621:LLY196661 LVU196621:LVU196661 MFQ196621:MFQ196661 MPM196621:MPM196661 MZI196621:MZI196661 NJE196621:NJE196661 NTA196621:NTA196661 OCW196621:OCW196661 OMS196621:OMS196661 OWO196621:OWO196661 PGK196621:PGK196661 PQG196621:PQG196661 QAC196621:QAC196661 QJY196621:QJY196661 QTU196621:QTU196661 RDQ196621:RDQ196661 RNM196621:RNM196661 RXI196621:RXI196661 SHE196621:SHE196661 SRA196621:SRA196661 TAW196621:TAW196661 TKS196621:TKS196661 TUO196621:TUO196661 UEK196621:UEK196661 UOG196621:UOG196661 UYC196621:UYC196661 VHY196621:VHY196661 VRU196621:VRU196661 WBQ196621:WBQ196661 WLM196621:WLM196661 WVI196621:WVI196661 A262157:A262197 IW262157:IW262197 SS262157:SS262197 ACO262157:ACO262197 AMK262157:AMK262197 AWG262157:AWG262197 BGC262157:BGC262197 BPY262157:BPY262197 BZU262157:BZU262197 CJQ262157:CJQ262197 CTM262157:CTM262197 DDI262157:DDI262197 DNE262157:DNE262197 DXA262157:DXA262197 EGW262157:EGW262197 EQS262157:EQS262197 FAO262157:FAO262197 FKK262157:FKK262197 FUG262157:FUG262197 GEC262157:GEC262197 GNY262157:GNY262197 GXU262157:GXU262197 HHQ262157:HHQ262197 HRM262157:HRM262197 IBI262157:IBI262197 ILE262157:ILE262197 IVA262157:IVA262197 JEW262157:JEW262197 JOS262157:JOS262197 JYO262157:JYO262197 KIK262157:KIK262197 KSG262157:KSG262197 LCC262157:LCC262197 LLY262157:LLY262197 LVU262157:LVU262197 MFQ262157:MFQ262197 MPM262157:MPM262197 MZI262157:MZI262197 NJE262157:NJE262197 NTA262157:NTA262197 OCW262157:OCW262197 OMS262157:OMS262197 OWO262157:OWO262197 PGK262157:PGK262197 PQG262157:PQG262197 QAC262157:QAC262197 QJY262157:QJY262197 QTU262157:QTU262197 RDQ262157:RDQ262197 RNM262157:RNM262197 RXI262157:RXI262197 SHE262157:SHE262197 SRA262157:SRA262197 TAW262157:TAW262197 TKS262157:TKS262197 TUO262157:TUO262197 UEK262157:UEK262197 UOG262157:UOG262197 UYC262157:UYC262197 VHY262157:VHY262197 VRU262157:VRU262197 WBQ262157:WBQ262197 WLM262157:WLM262197 WVI262157:WVI262197 A327693:A327733 IW327693:IW327733 SS327693:SS327733 ACO327693:ACO327733 AMK327693:AMK327733 AWG327693:AWG327733 BGC327693:BGC327733 BPY327693:BPY327733 BZU327693:BZU327733 CJQ327693:CJQ327733 CTM327693:CTM327733 DDI327693:DDI327733 DNE327693:DNE327733 DXA327693:DXA327733 EGW327693:EGW327733 EQS327693:EQS327733 FAO327693:FAO327733 FKK327693:FKK327733 FUG327693:FUG327733 GEC327693:GEC327733 GNY327693:GNY327733 GXU327693:GXU327733 HHQ327693:HHQ327733 HRM327693:HRM327733 IBI327693:IBI327733 ILE327693:ILE327733 IVA327693:IVA327733 JEW327693:JEW327733 JOS327693:JOS327733 JYO327693:JYO327733 KIK327693:KIK327733 KSG327693:KSG327733 LCC327693:LCC327733 LLY327693:LLY327733 LVU327693:LVU327733 MFQ327693:MFQ327733 MPM327693:MPM327733 MZI327693:MZI327733 NJE327693:NJE327733 NTA327693:NTA327733 OCW327693:OCW327733 OMS327693:OMS327733 OWO327693:OWO327733 PGK327693:PGK327733 PQG327693:PQG327733 QAC327693:QAC327733 QJY327693:QJY327733 QTU327693:QTU327733 RDQ327693:RDQ327733 RNM327693:RNM327733 RXI327693:RXI327733 SHE327693:SHE327733 SRA327693:SRA327733 TAW327693:TAW327733 TKS327693:TKS327733 TUO327693:TUO327733 UEK327693:UEK327733 UOG327693:UOG327733 UYC327693:UYC327733 VHY327693:VHY327733 VRU327693:VRU327733 WBQ327693:WBQ327733 WLM327693:WLM327733 WVI327693:WVI327733 A393229:A393269 IW393229:IW393269 SS393229:SS393269 ACO393229:ACO393269 AMK393229:AMK393269 AWG393229:AWG393269 BGC393229:BGC393269 BPY393229:BPY393269 BZU393229:BZU393269 CJQ393229:CJQ393269 CTM393229:CTM393269 DDI393229:DDI393269 DNE393229:DNE393269 DXA393229:DXA393269 EGW393229:EGW393269 EQS393229:EQS393269 FAO393229:FAO393269 FKK393229:FKK393269 FUG393229:FUG393269 GEC393229:GEC393269 GNY393229:GNY393269 GXU393229:GXU393269 HHQ393229:HHQ393269 HRM393229:HRM393269 IBI393229:IBI393269 ILE393229:ILE393269 IVA393229:IVA393269 JEW393229:JEW393269 JOS393229:JOS393269 JYO393229:JYO393269 KIK393229:KIK393269 KSG393229:KSG393269 LCC393229:LCC393269 LLY393229:LLY393269 LVU393229:LVU393269 MFQ393229:MFQ393269 MPM393229:MPM393269 MZI393229:MZI393269 NJE393229:NJE393269 NTA393229:NTA393269 OCW393229:OCW393269 OMS393229:OMS393269 OWO393229:OWO393269 PGK393229:PGK393269 PQG393229:PQG393269 QAC393229:QAC393269 QJY393229:QJY393269 QTU393229:QTU393269 RDQ393229:RDQ393269 RNM393229:RNM393269 RXI393229:RXI393269 SHE393229:SHE393269 SRA393229:SRA393269 TAW393229:TAW393269 TKS393229:TKS393269 TUO393229:TUO393269 UEK393229:UEK393269 UOG393229:UOG393269 UYC393229:UYC393269 VHY393229:VHY393269 VRU393229:VRU393269 WBQ393229:WBQ393269 WLM393229:WLM393269 WVI393229:WVI393269 A458765:A458805 IW458765:IW458805 SS458765:SS458805 ACO458765:ACO458805 AMK458765:AMK458805 AWG458765:AWG458805 BGC458765:BGC458805 BPY458765:BPY458805 BZU458765:BZU458805 CJQ458765:CJQ458805 CTM458765:CTM458805 DDI458765:DDI458805 DNE458765:DNE458805 DXA458765:DXA458805 EGW458765:EGW458805 EQS458765:EQS458805 FAO458765:FAO458805 FKK458765:FKK458805 FUG458765:FUG458805 GEC458765:GEC458805 GNY458765:GNY458805 GXU458765:GXU458805 HHQ458765:HHQ458805 HRM458765:HRM458805 IBI458765:IBI458805 ILE458765:ILE458805 IVA458765:IVA458805 JEW458765:JEW458805 JOS458765:JOS458805 JYO458765:JYO458805 KIK458765:KIK458805 KSG458765:KSG458805 LCC458765:LCC458805 LLY458765:LLY458805 LVU458765:LVU458805 MFQ458765:MFQ458805 MPM458765:MPM458805 MZI458765:MZI458805 NJE458765:NJE458805 NTA458765:NTA458805 OCW458765:OCW458805 OMS458765:OMS458805 OWO458765:OWO458805 PGK458765:PGK458805 PQG458765:PQG458805 QAC458765:QAC458805 QJY458765:QJY458805 QTU458765:QTU458805 RDQ458765:RDQ458805 RNM458765:RNM458805 RXI458765:RXI458805 SHE458765:SHE458805 SRA458765:SRA458805 TAW458765:TAW458805 TKS458765:TKS458805 TUO458765:TUO458805 UEK458765:UEK458805 UOG458765:UOG458805 UYC458765:UYC458805 VHY458765:VHY458805 VRU458765:VRU458805 WBQ458765:WBQ458805 WLM458765:WLM458805 WVI458765:WVI458805 A524301:A524341 IW524301:IW524341 SS524301:SS524341 ACO524301:ACO524341 AMK524301:AMK524341 AWG524301:AWG524341 BGC524301:BGC524341 BPY524301:BPY524341 BZU524301:BZU524341 CJQ524301:CJQ524341 CTM524301:CTM524341 DDI524301:DDI524341 DNE524301:DNE524341 DXA524301:DXA524341 EGW524301:EGW524341 EQS524301:EQS524341 FAO524301:FAO524341 FKK524301:FKK524341 FUG524301:FUG524341 GEC524301:GEC524341 GNY524301:GNY524341 GXU524301:GXU524341 HHQ524301:HHQ524341 HRM524301:HRM524341 IBI524301:IBI524341 ILE524301:ILE524341 IVA524301:IVA524341 JEW524301:JEW524341 JOS524301:JOS524341 JYO524301:JYO524341 KIK524301:KIK524341 KSG524301:KSG524341 LCC524301:LCC524341 LLY524301:LLY524341 LVU524301:LVU524341 MFQ524301:MFQ524341 MPM524301:MPM524341 MZI524301:MZI524341 NJE524301:NJE524341 NTA524301:NTA524341 OCW524301:OCW524341 OMS524301:OMS524341 OWO524301:OWO524341 PGK524301:PGK524341 PQG524301:PQG524341 QAC524301:QAC524341 QJY524301:QJY524341 QTU524301:QTU524341 RDQ524301:RDQ524341 RNM524301:RNM524341 RXI524301:RXI524341 SHE524301:SHE524341 SRA524301:SRA524341 TAW524301:TAW524341 TKS524301:TKS524341 TUO524301:TUO524341 UEK524301:UEK524341 UOG524301:UOG524341 UYC524301:UYC524341 VHY524301:VHY524341 VRU524301:VRU524341 WBQ524301:WBQ524341 WLM524301:WLM524341 WVI524301:WVI524341 A589837:A589877 IW589837:IW589877 SS589837:SS589877 ACO589837:ACO589877 AMK589837:AMK589877 AWG589837:AWG589877 BGC589837:BGC589877 BPY589837:BPY589877 BZU589837:BZU589877 CJQ589837:CJQ589877 CTM589837:CTM589877 DDI589837:DDI589877 DNE589837:DNE589877 DXA589837:DXA589877 EGW589837:EGW589877 EQS589837:EQS589877 FAO589837:FAO589877 FKK589837:FKK589877 FUG589837:FUG589877 GEC589837:GEC589877 GNY589837:GNY589877 GXU589837:GXU589877 HHQ589837:HHQ589877 HRM589837:HRM589877 IBI589837:IBI589877 ILE589837:ILE589877 IVA589837:IVA589877 JEW589837:JEW589877 JOS589837:JOS589877 JYO589837:JYO589877 KIK589837:KIK589877 KSG589837:KSG589877 LCC589837:LCC589877 LLY589837:LLY589877 LVU589837:LVU589877 MFQ589837:MFQ589877 MPM589837:MPM589877 MZI589837:MZI589877 NJE589837:NJE589877 NTA589837:NTA589877 OCW589837:OCW589877 OMS589837:OMS589877 OWO589837:OWO589877 PGK589837:PGK589877 PQG589837:PQG589877 QAC589837:QAC589877 QJY589837:QJY589877 QTU589837:QTU589877 RDQ589837:RDQ589877 RNM589837:RNM589877 RXI589837:RXI589877 SHE589837:SHE589877 SRA589837:SRA589877 TAW589837:TAW589877 TKS589837:TKS589877 TUO589837:TUO589877 UEK589837:UEK589877 UOG589837:UOG589877 UYC589837:UYC589877 VHY589837:VHY589877 VRU589837:VRU589877 WBQ589837:WBQ589877 WLM589837:WLM589877 WVI589837:WVI589877 A655373:A655413 IW655373:IW655413 SS655373:SS655413 ACO655373:ACO655413 AMK655373:AMK655413 AWG655373:AWG655413 BGC655373:BGC655413 BPY655373:BPY655413 BZU655373:BZU655413 CJQ655373:CJQ655413 CTM655373:CTM655413 DDI655373:DDI655413 DNE655373:DNE655413 DXA655373:DXA655413 EGW655373:EGW655413 EQS655373:EQS655413 FAO655373:FAO655413 FKK655373:FKK655413 FUG655373:FUG655413 GEC655373:GEC655413 GNY655373:GNY655413 GXU655373:GXU655413 HHQ655373:HHQ655413 HRM655373:HRM655413 IBI655373:IBI655413 ILE655373:ILE655413 IVA655373:IVA655413 JEW655373:JEW655413 JOS655373:JOS655413 JYO655373:JYO655413 KIK655373:KIK655413 KSG655373:KSG655413 LCC655373:LCC655413 LLY655373:LLY655413 LVU655373:LVU655413 MFQ655373:MFQ655413 MPM655373:MPM655413 MZI655373:MZI655413 NJE655373:NJE655413 NTA655373:NTA655413 OCW655373:OCW655413 OMS655373:OMS655413 OWO655373:OWO655413 PGK655373:PGK655413 PQG655373:PQG655413 QAC655373:QAC655413 QJY655373:QJY655413 QTU655373:QTU655413 RDQ655373:RDQ655413 RNM655373:RNM655413 RXI655373:RXI655413 SHE655373:SHE655413 SRA655373:SRA655413 TAW655373:TAW655413 TKS655373:TKS655413 TUO655373:TUO655413 UEK655373:UEK655413 UOG655373:UOG655413 UYC655373:UYC655413 VHY655373:VHY655413 VRU655373:VRU655413 WBQ655373:WBQ655413 WLM655373:WLM655413 WVI655373:WVI655413 A720909:A720949 IW720909:IW720949 SS720909:SS720949 ACO720909:ACO720949 AMK720909:AMK720949 AWG720909:AWG720949 BGC720909:BGC720949 BPY720909:BPY720949 BZU720909:BZU720949 CJQ720909:CJQ720949 CTM720909:CTM720949 DDI720909:DDI720949 DNE720909:DNE720949 DXA720909:DXA720949 EGW720909:EGW720949 EQS720909:EQS720949 FAO720909:FAO720949 FKK720909:FKK720949 FUG720909:FUG720949 GEC720909:GEC720949 GNY720909:GNY720949 GXU720909:GXU720949 HHQ720909:HHQ720949 HRM720909:HRM720949 IBI720909:IBI720949 ILE720909:ILE720949 IVA720909:IVA720949 JEW720909:JEW720949 JOS720909:JOS720949 JYO720909:JYO720949 KIK720909:KIK720949 KSG720909:KSG720949 LCC720909:LCC720949 LLY720909:LLY720949 LVU720909:LVU720949 MFQ720909:MFQ720949 MPM720909:MPM720949 MZI720909:MZI720949 NJE720909:NJE720949 NTA720909:NTA720949 OCW720909:OCW720949 OMS720909:OMS720949 OWO720909:OWO720949 PGK720909:PGK720949 PQG720909:PQG720949 QAC720909:QAC720949 QJY720909:QJY720949 QTU720909:QTU720949 RDQ720909:RDQ720949 RNM720909:RNM720949 RXI720909:RXI720949 SHE720909:SHE720949 SRA720909:SRA720949 TAW720909:TAW720949 TKS720909:TKS720949 TUO720909:TUO720949 UEK720909:UEK720949 UOG720909:UOG720949 UYC720909:UYC720949 VHY720909:VHY720949 VRU720909:VRU720949 WBQ720909:WBQ720949 WLM720909:WLM720949 WVI720909:WVI720949 A786445:A786485 IW786445:IW786485 SS786445:SS786485 ACO786445:ACO786485 AMK786445:AMK786485 AWG786445:AWG786485 BGC786445:BGC786485 BPY786445:BPY786485 BZU786445:BZU786485 CJQ786445:CJQ786485 CTM786445:CTM786485 DDI786445:DDI786485 DNE786445:DNE786485 DXA786445:DXA786485 EGW786445:EGW786485 EQS786445:EQS786485 FAO786445:FAO786485 FKK786445:FKK786485 FUG786445:FUG786485 GEC786445:GEC786485 GNY786445:GNY786485 GXU786445:GXU786485 HHQ786445:HHQ786485 HRM786445:HRM786485 IBI786445:IBI786485 ILE786445:ILE786485 IVA786445:IVA786485 JEW786445:JEW786485 JOS786445:JOS786485 JYO786445:JYO786485 KIK786445:KIK786485 KSG786445:KSG786485 LCC786445:LCC786485 LLY786445:LLY786485 LVU786445:LVU786485 MFQ786445:MFQ786485 MPM786445:MPM786485 MZI786445:MZI786485 NJE786445:NJE786485 NTA786445:NTA786485 OCW786445:OCW786485 OMS786445:OMS786485 OWO786445:OWO786485 PGK786445:PGK786485 PQG786445:PQG786485 QAC786445:QAC786485 QJY786445:QJY786485 QTU786445:QTU786485 RDQ786445:RDQ786485 RNM786445:RNM786485 RXI786445:RXI786485 SHE786445:SHE786485 SRA786445:SRA786485 TAW786445:TAW786485 TKS786445:TKS786485 TUO786445:TUO786485 UEK786445:UEK786485 UOG786445:UOG786485 UYC786445:UYC786485 VHY786445:VHY786485 VRU786445:VRU786485 WBQ786445:WBQ786485 WLM786445:WLM786485 WVI786445:WVI786485 A851981:A852021 IW851981:IW852021 SS851981:SS852021 ACO851981:ACO852021 AMK851981:AMK852021 AWG851981:AWG852021 BGC851981:BGC852021 BPY851981:BPY852021 BZU851981:BZU852021 CJQ851981:CJQ852021 CTM851981:CTM852021 DDI851981:DDI852021 DNE851981:DNE852021 DXA851981:DXA852021 EGW851981:EGW852021 EQS851981:EQS852021 FAO851981:FAO852021 FKK851981:FKK852021 FUG851981:FUG852021 GEC851981:GEC852021 GNY851981:GNY852021 GXU851981:GXU852021 HHQ851981:HHQ852021 HRM851981:HRM852021 IBI851981:IBI852021 ILE851981:ILE852021 IVA851981:IVA852021 JEW851981:JEW852021 JOS851981:JOS852021 JYO851981:JYO852021 KIK851981:KIK852021 KSG851981:KSG852021 LCC851981:LCC852021 LLY851981:LLY852021 LVU851981:LVU852021 MFQ851981:MFQ852021 MPM851981:MPM852021 MZI851981:MZI852021 NJE851981:NJE852021 NTA851981:NTA852021 OCW851981:OCW852021 OMS851981:OMS852021 OWO851981:OWO852021 PGK851981:PGK852021 PQG851981:PQG852021 QAC851981:QAC852021 QJY851981:QJY852021 QTU851981:QTU852021 RDQ851981:RDQ852021 RNM851981:RNM852021 RXI851981:RXI852021 SHE851981:SHE852021 SRA851981:SRA852021 TAW851981:TAW852021 TKS851981:TKS852021 TUO851981:TUO852021 UEK851981:UEK852021 UOG851981:UOG852021 UYC851981:UYC852021 VHY851981:VHY852021 VRU851981:VRU852021 WBQ851981:WBQ852021 WLM851981:WLM852021 WVI851981:WVI852021 A917517:A917557 IW917517:IW917557 SS917517:SS917557 ACO917517:ACO917557 AMK917517:AMK917557 AWG917517:AWG917557 BGC917517:BGC917557 BPY917517:BPY917557 BZU917517:BZU917557 CJQ917517:CJQ917557 CTM917517:CTM917557 DDI917517:DDI917557 DNE917517:DNE917557 DXA917517:DXA917557 EGW917517:EGW917557 EQS917517:EQS917557 FAO917517:FAO917557 FKK917517:FKK917557 FUG917517:FUG917557 GEC917517:GEC917557 GNY917517:GNY917557 GXU917517:GXU917557 HHQ917517:HHQ917557 HRM917517:HRM917557 IBI917517:IBI917557 ILE917517:ILE917557 IVA917517:IVA917557 JEW917517:JEW917557 JOS917517:JOS917557 JYO917517:JYO917557 KIK917517:KIK917557 KSG917517:KSG917557 LCC917517:LCC917557 LLY917517:LLY917557 LVU917517:LVU917557 MFQ917517:MFQ917557 MPM917517:MPM917557 MZI917517:MZI917557 NJE917517:NJE917557 NTA917517:NTA917557 OCW917517:OCW917557 OMS917517:OMS917557 OWO917517:OWO917557 PGK917517:PGK917557 PQG917517:PQG917557 QAC917517:QAC917557 QJY917517:QJY917557 QTU917517:QTU917557 RDQ917517:RDQ917557 RNM917517:RNM917557 RXI917517:RXI917557 SHE917517:SHE917557 SRA917517:SRA917557 TAW917517:TAW917557 TKS917517:TKS917557 TUO917517:TUO917557 UEK917517:UEK917557 UOG917517:UOG917557 UYC917517:UYC917557 VHY917517:VHY917557 VRU917517:VRU917557 WBQ917517:WBQ917557 WLM917517:WLM917557 WVI917517:WVI917557 A983053:A983093 IW983053:IW983093 SS983053:SS983093 ACO983053:ACO983093 AMK983053:AMK983093 AWG983053:AWG983093 BGC983053:BGC983093 BPY983053:BPY983093 BZU983053:BZU983093 CJQ983053:CJQ983093 CTM983053:CTM983093 DDI983053:DDI983093 DNE983053:DNE983093 DXA983053:DXA983093 EGW983053:EGW983093 EQS983053:EQS983093 FAO983053:FAO983093 FKK983053:FKK983093 FUG983053:FUG983093 GEC983053:GEC983093 GNY983053:GNY983093 GXU983053:GXU983093 HHQ983053:HHQ983093 HRM983053:HRM983093 IBI983053:IBI983093 ILE983053:ILE983093 IVA983053:IVA983093 JEW983053:JEW983093 JOS983053:JOS983093 JYO983053:JYO983093 KIK983053:KIK983093 KSG983053:KSG983093 LCC983053:LCC983093 LLY983053:LLY983093 LVU983053:LVU983093 MFQ983053:MFQ983093 MPM983053:MPM983093 MZI983053:MZI983093 NJE983053:NJE983093 NTA983053:NTA983093 OCW983053:OCW983093 OMS983053:OMS983093 OWO983053:OWO983093 PGK983053:PGK983093 PQG983053:PQG983093 QAC983053:QAC983093 QJY983053:QJY983093 QTU983053:QTU983093 RDQ983053:RDQ983093 RNM983053:RNM983093 RXI983053:RXI983093 SHE983053:SHE983093 SRA983053:SRA983093 TAW983053:TAW983093 TKS983053:TKS983093 TUO983053:TUO983093 UEK983053:UEK983093 UOG983053:UOG983093 UYC983053:UYC983093 VHY983053:VHY983093 VRU983053:VRU983093 WBQ983053:WBQ983093 WLM983053:WLM983093 WVI983053:WVI983093">
      <mc:AlternateContent xmlns:x12ac="http://schemas.microsoft.com/office/spreadsheetml/2011/1/ac" xmlns:mc="http://schemas.openxmlformats.org/markup-compatibility/2006">
        <mc:Choice Requires="x12ac">
          <x12ac:list>Käyttö- ja kiinteä omaisuus, Ostopalvelut,"Aineet, tarvikkeet ja muut kustannukset", Matkakustannukset (15% malli), Yksikkökustannus</x12ac:list>
        </mc:Choice>
        <mc:Fallback>
          <formula1>"Käyttö- ja kiinteä omaisuus, Ostopalvelut,Aineet, tarvikkeet ja muut kustannukset, Matkakustannukset (15% malli), Yksikkökustannus"</formula1>
        </mc:Fallback>
      </mc:AlternateContent>
    </dataValidation>
    <dataValidation allowBlank="1" showInputMessage="1" showErrorMessage="1" promptTitle="OHJE" prompt="Kirjoita tähän raportoitujen kustannusten kirjanpidon tositenumerot pääkirjasta. Yhteys raportoitujen kustannusten ja pääkirjan välillä tulee olla yksiselitteinen. Tarkentavia merkintöjä voit tehdä liitteenä toimitettavaan pääkirjanotteeseen." sqref="F12 JB12 SX12 ACT12 AMP12 AWL12 BGH12 BQD12 BZZ12 CJV12 CTR12 DDN12 DNJ12 DXF12 EHB12 EQX12 FAT12 FKP12 FUL12 GEH12 GOD12 GXZ12 HHV12 HRR12 IBN12 ILJ12 IVF12 JFB12 JOX12 JYT12 KIP12 KSL12 LCH12 LMD12 LVZ12 MFV12 MPR12 MZN12 NJJ12 NTF12 ODB12 OMX12 OWT12 PGP12 PQL12 QAH12 QKD12 QTZ12 RDV12 RNR12 RXN12 SHJ12 SRF12 TBB12 TKX12 TUT12 UEP12 UOL12 UYH12 VID12 VRZ12 WBV12 WLR12 WVN12 F65548 JB65548 SX65548 ACT65548 AMP65548 AWL65548 BGH65548 BQD65548 BZZ65548 CJV65548 CTR65548 DDN65548 DNJ65548 DXF65548 EHB65548 EQX65548 FAT65548 FKP65548 FUL65548 GEH65548 GOD65548 GXZ65548 HHV65548 HRR65548 IBN65548 ILJ65548 IVF65548 JFB65548 JOX65548 JYT65548 KIP65548 KSL65548 LCH65548 LMD65548 LVZ65548 MFV65548 MPR65548 MZN65548 NJJ65548 NTF65548 ODB65548 OMX65548 OWT65548 PGP65548 PQL65548 QAH65548 QKD65548 QTZ65548 RDV65548 RNR65548 RXN65548 SHJ65548 SRF65548 TBB65548 TKX65548 TUT65548 UEP65548 UOL65548 UYH65548 VID65548 VRZ65548 WBV65548 WLR65548 WVN65548 F131084 JB131084 SX131084 ACT131084 AMP131084 AWL131084 BGH131084 BQD131084 BZZ131084 CJV131084 CTR131084 DDN131084 DNJ131084 DXF131084 EHB131084 EQX131084 FAT131084 FKP131084 FUL131084 GEH131084 GOD131084 GXZ131084 HHV131084 HRR131084 IBN131084 ILJ131084 IVF131084 JFB131084 JOX131084 JYT131084 KIP131084 KSL131084 LCH131084 LMD131084 LVZ131084 MFV131084 MPR131084 MZN131084 NJJ131084 NTF131084 ODB131084 OMX131084 OWT131084 PGP131084 PQL131084 QAH131084 QKD131084 QTZ131084 RDV131084 RNR131084 RXN131084 SHJ131084 SRF131084 TBB131084 TKX131084 TUT131084 UEP131084 UOL131084 UYH131084 VID131084 VRZ131084 WBV131084 WLR131084 WVN131084 F196620 JB196620 SX196620 ACT196620 AMP196620 AWL196620 BGH196620 BQD196620 BZZ196620 CJV196620 CTR196620 DDN196620 DNJ196620 DXF196620 EHB196620 EQX196620 FAT196620 FKP196620 FUL196620 GEH196620 GOD196620 GXZ196620 HHV196620 HRR196620 IBN196620 ILJ196620 IVF196620 JFB196620 JOX196620 JYT196620 KIP196620 KSL196620 LCH196620 LMD196620 LVZ196620 MFV196620 MPR196620 MZN196620 NJJ196620 NTF196620 ODB196620 OMX196620 OWT196620 PGP196620 PQL196620 QAH196620 QKD196620 QTZ196620 RDV196620 RNR196620 RXN196620 SHJ196620 SRF196620 TBB196620 TKX196620 TUT196620 UEP196620 UOL196620 UYH196620 VID196620 VRZ196620 WBV196620 WLR196620 WVN196620 F262156 JB262156 SX262156 ACT262156 AMP262156 AWL262156 BGH262156 BQD262156 BZZ262156 CJV262156 CTR262156 DDN262156 DNJ262156 DXF262156 EHB262156 EQX262156 FAT262156 FKP262156 FUL262156 GEH262156 GOD262156 GXZ262156 HHV262156 HRR262156 IBN262156 ILJ262156 IVF262156 JFB262156 JOX262156 JYT262156 KIP262156 KSL262156 LCH262156 LMD262156 LVZ262156 MFV262156 MPR262156 MZN262156 NJJ262156 NTF262156 ODB262156 OMX262156 OWT262156 PGP262156 PQL262156 QAH262156 QKD262156 QTZ262156 RDV262156 RNR262156 RXN262156 SHJ262156 SRF262156 TBB262156 TKX262156 TUT262156 UEP262156 UOL262156 UYH262156 VID262156 VRZ262156 WBV262156 WLR262156 WVN262156 F327692 JB327692 SX327692 ACT327692 AMP327692 AWL327692 BGH327692 BQD327692 BZZ327692 CJV327692 CTR327692 DDN327692 DNJ327692 DXF327692 EHB327692 EQX327692 FAT327692 FKP327692 FUL327692 GEH327692 GOD327692 GXZ327692 HHV327692 HRR327692 IBN327692 ILJ327692 IVF327692 JFB327692 JOX327692 JYT327692 KIP327692 KSL327692 LCH327692 LMD327692 LVZ327692 MFV327692 MPR327692 MZN327692 NJJ327692 NTF327692 ODB327692 OMX327692 OWT327692 PGP327692 PQL327692 QAH327692 QKD327692 QTZ327692 RDV327692 RNR327692 RXN327692 SHJ327692 SRF327692 TBB327692 TKX327692 TUT327692 UEP327692 UOL327692 UYH327692 VID327692 VRZ327692 WBV327692 WLR327692 WVN327692 F393228 JB393228 SX393228 ACT393228 AMP393228 AWL393228 BGH393228 BQD393228 BZZ393228 CJV393228 CTR393228 DDN393228 DNJ393228 DXF393228 EHB393228 EQX393228 FAT393228 FKP393228 FUL393228 GEH393228 GOD393228 GXZ393228 HHV393228 HRR393228 IBN393228 ILJ393228 IVF393228 JFB393228 JOX393228 JYT393228 KIP393228 KSL393228 LCH393228 LMD393228 LVZ393228 MFV393228 MPR393228 MZN393228 NJJ393228 NTF393228 ODB393228 OMX393228 OWT393228 PGP393228 PQL393228 QAH393228 QKD393228 QTZ393228 RDV393228 RNR393228 RXN393228 SHJ393228 SRF393228 TBB393228 TKX393228 TUT393228 UEP393228 UOL393228 UYH393228 VID393228 VRZ393228 WBV393228 WLR393228 WVN393228 F458764 JB458764 SX458764 ACT458764 AMP458764 AWL458764 BGH458764 BQD458764 BZZ458764 CJV458764 CTR458764 DDN458764 DNJ458764 DXF458764 EHB458764 EQX458764 FAT458764 FKP458764 FUL458764 GEH458764 GOD458764 GXZ458764 HHV458764 HRR458764 IBN458764 ILJ458764 IVF458764 JFB458764 JOX458764 JYT458764 KIP458764 KSL458764 LCH458764 LMD458764 LVZ458764 MFV458764 MPR458764 MZN458764 NJJ458764 NTF458764 ODB458764 OMX458764 OWT458764 PGP458764 PQL458764 QAH458764 QKD458764 QTZ458764 RDV458764 RNR458764 RXN458764 SHJ458764 SRF458764 TBB458764 TKX458764 TUT458764 UEP458764 UOL458764 UYH458764 VID458764 VRZ458764 WBV458764 WLR458764 WVN458764 F524300 JB524300 SX524300 ACT524300 AMP524300 AWL524300 BGH524300 BQD524300 BZZ524300 CJV524300 CTR524300 DDN524300 DNJ524300 DXF524300 EHB524300 EQX524300 FAT524300 FKP524300 FUL524300 GEH524300 GOD524300 GXZ524300 HHV524300 HRR524300 IBN524300 ILJ524300 IVF524300 JFB524300 JOX524300 JYT524300 KIP524300 KSL524300 LCH524300 LMD524300 LVZ524300 MFV524300 MPR524300 MZN524300 NJJ524300 NTF524300 ODB524300 OMX524300 OWT524300 PGP524300 PQL524300 QAH524300 QKD524300 QTZ524300 RDV524300 RNR524300 RXN524300 SHJ524300 SRF524300 TBB524300 TKX524300 TUT524300 UEP524300 UOL524300 UYH524300 VID524300 VRZ524300 WBV524300 WLR524300 WVN524300 F589836 JB589836 SX589836 ACT589836 AMP589836 AWL589836 BGH589836 BQD589836 BZZ589836 CJV589836 CTR589836 DDN589836 DNJ589836 DXF589836 EHB589836 EQX589836 FAT589836 FKP589836 FUL589836 GEH589836 GOD589836 GXZ589836 HHV589836 HRR589836 IBN589836 ILJ589836 IVF589836 JFB589836 JOX589836 JYT589836 KIP589836 KSL589836 LCH589836 LMD589836 LVZ589836 MFV589836 MPR589836 MZN589836 NJJ589836 NTF589836 ODB589836 OMX589836 OWT589836 PGP589836 PQL589836 QAH589836 QKD589836 QTZ589836 RDV589836 RNR589836 RXN589836 SHJ589836 SRF589836 TBB589836 TKX589836 TUT589836 UEP589836 UOL589836 UYH589836 VID589836 VRZ589836 WBV589836 WLR589836 WVN589836 F655372 JB655372 SX655372 ACT655372 AMP655372 AWL655372 BGH655372 BQD655372 BZZ655372 CJV655372 CTR655372 DDN655372 DNJ655372 DXF655372 EHB655372 EQX655372 FAT655372 FKP655372 FUL655372 GEH655372 GOD655372 GXZ655372 HHV655372 HRR655372 IBN655372 ILJ655372 IVF655372 JFB655372 JOX655372 JYT655372 KIP655372 KSL655372 LCH655372 LMD655372 LVZ655372 MFV655372 MPR655372 MZN655372 NJJ655372 NTF655372 ODB655372 OMX655372 OWT655372 PGP655372 PQL655372 QAH655372 QKD655372 QTZ655372 RDV655372 RNR655372 RXN655372 SHJ655372 SRF655372 TBB655372 TKX655372 TUT655372 UEP655372 UOL655372 UYH655372 VID655372 VRZ655372 WBV655372 WLR655372 WVN655372 F720908 JB720908 SX720908 ACT720908 AMP720908 AWL720908 BGH720908 BQD720908 BZZ720908 CJV720908 CTR720908 DDN720908 DNJ720908 DXF720908 EHB720908 EQX720908 FAT720908 FKP720908 FUL720908 GEH720908 GOD720908 GXZ720908 HHV720908 HRR720908 IBN720908 ILJ720908 IVF720908 JFB720908 JOX720908 JYT720908 KIP720908 KSL720908 LCH720908 LMD720908 LVZ720908 MFV720908 MPR720908 MZN720908 NJJ720908 NTF720908 ODB720908 OMX720908 OWT720908 PGP720908 PQL720908 QAH720908 QKD720908 QTZ720908 RDV720908 RNR720908 RXN720908 SHJ720908 SRF720908 TBB720908 TKX720908 TUT720908 UEP720908 UOL720908 UYH720908 VID720908 VRZ720908 WBV720908 WLR720908 WVN720908 F786444 JB786444 SX786444 ACT786444 AMP786444 AWL786444 BGH786444 BQD786444 BZZ786444 CJV786444 CTR786444 DDN786444 DNJ786444 DXF786444 EHB786444 EQX786444 FAT786444 FKP786444 FUL786444 GEH786444 GOD786444 GXZ786444 HHV786444 HRR786444 IBN786444 ILJ786444 IVF786444 JFB786444 JOX786444 JYT786444 KIP786444 KSL786444 LCH786444 LMD786444 LVZ786444 MFV786444 MPR786444 MZN786444 NJJ786444 NTF786444 ODB786444 OMX786444 OWT786444 PGP786444 PQL786444 QAH786444 QKD786444 QTZ786444 RDV786444 RNR786444 RXN786444 SHJ786444 SRF786444 TBB786444 TKX786444 TUT786444 UEP786444 UOL786444 UYH786444 VID786444 VRZ786444 WBV786444 WLR786444 WVN786444 F851980 JB851980 SX851980 ACT851980 AMP851980 AWL851980 BGH851980 BQD851980 BZZ851980 CJV851980 CTR851980 DDN851980 DNJ851980 DXF851980 EHB851980 EQX851980 FAT851980 FKP851980 FUL851980 GEH851980 GOD851980 GXZ851980 HHV851980 HRR851980 IBN851980 ILJ851980 IVF851980 JFB851980 JOX851980 JYT851980 KIP851980 KSL851980 LCH851980 LMD851980 LVZ851980 MFV851980 MPR851980 MZN851980 NJJ851980 NTF851980 ODB851980 OMX851980 OWT851980 PGP851980 PQL851980 QAH851980 QKD851980 QTZ851980 RDV851980 RNR851980 RXN851980 SHJ851980 SRF851980 TBB851980 TKX851980 TUT851980 UEP851980 UOL851980 UYH851980 VID851980 VRZ851980 WBV851980 WLR851980 WVN851980 F917516 JB917516 SX917516 ACT917516 AMP917516 AWL917516 BGH917516 BQD917516 BZZ917516 CJV917516 CTR917516 DDN917516 DNJ917516 DXF917516 EHB917516 EQX917516 FAT917516 FKP917516 FUL917516 GEH917516 GOD917516 GXZ917516 HHV917516 HRR917516 IBN917516 ILJ917516 IVF917516 JFB917516 JOX917516 JYT917516 KIP917516 KSL917516 LCH917516 LMD917516 LVZ917516 MFV917516 MPR917516 MZN917516 NJJ917516 NTF917516 ODB917516 OMX917516 OWT917516 PGP917516 PQL917516 QAH917516 QKD917516 QTZ917516 RDV917516 RNR917516 RXN917516 SHJ917516 SRF917516 TBB917516 TKX917516 TUT917516 UEP917516 UOL917516 UYH917516 VID917516 VRZ917516 WBV917516 WLR917516 WVN917516 F983052 JB983052 SX983052 ACT983052 AMP983052 AWL983052 BGH983052 BQD983052 BZZ983052 CJV983052 CTR983052 DDN983052 DNJ983052 DXF983052 EHB983052 EQX983052 FAT983052 FKP983052 FUL983052 GEH983052 GOD983052 GXZ983052 HHV983052 HRR983052 IBN983052 ILJ983052 IVF983052 JFB983052 JOX983052 JYT983052 KIP983052 KSL983052 LCH983052 LMD983052 LVZ983052 MFV983052 MPR983052 MZN983052 NJJ983052 NTF983052 ODB983052 OMX983052 OWT983052 PGP983052 PQL983052 QAH983052 QKD983052 QTZ983052 RDV983052 RNR983052 RXN983052 SHJ983052 SRF983052 TBB983052 TKX983052 TUT983052 UEP983052 UOL983052 UYH983052 VID983052 VRZ983052 WBV983052 WLR983052 WVN983052"/>
    <dataValidation allowBlank="1" showInputMessage="1" showErrorMessage="1" promptTitle="OHJE" prompt="Kirjaa tähän aikaisemmissa maksatushakemuksissa hyväksytyt kustannukset kustannuslajitasolla." sqref="E12 JA12 SW12 ACS12 AMO12 AWK12 BGG12 BQC12 BZY12 CJU12 CTQ12 DDM12 DNI12 DXE12 EHA12 EQW12 FAS12 FKO12 FUK12 GEG12 GOC12 GXY12 HHU12 HRQ12 IBM12 ILI12 IVE12 JFA12 JOW12 JYS12 KIO12 KSK12 LCG12 LMC12 LVY12 MFU12 MPQ12 MZM12 NJI12 NTE12 ODA12 OMW12 OWS12 PGO12 PQK12 QAG12 QKC12 QTY12 RDU12 RNQ12 RXM12 SHI12 SRE12 TBA12 TKW12 TUS12 UEO12 UOK12 UYG12 VIC12 VRY12 WBU12 WLQ12 WVM12 E65548 JA65548 SW65548 ACS65548 AMO65548 AWK65548 BGG65548 BQC65548 BZY65548 CJU65548 CTQ65548 DDM65548 DNI65548 DXE65548 EHA65548 EQW65548 FAS65548 FKO65548 FUK65548 GEG65548 GOC65548 GXY65548 HHU65548 HRQ65548 IBM65548 ILI65548 IVE65548 JFA65548 JOW65548 JYS65548 KIO65548 KSK65548 LCG65548 LMC65548 LVY65548 MFU65548 MPQ65548 MZM65548 NJI65548 NTE65548 ODA65548 OMW65548 OWS65548 PGO65548 PQK65548 QAG65548 QKC65548 QTY65548 RDU65548 RNQ65548 RXM65548 SHI65548 SRE65548 TBA65548 TKW65548 TUS65548 UEO65548 UOK65548 UYG65548 VIC65548 VRY65548 WBU65548 WLQ65548 WVM65548 E131084 JA131084 SW131084 ACS131084 AMO131084 AWK131084 BGG131084 BQC131084 BZY131084 CJU131084 CTQ131084 DDM131084 DNI131084 DXE131084 EHA131084 EQW131084 FAS131084 FKO131084 FUK131084 GEG131084 GOC131084 GXY131084 HHU131084 HRQ131084 IBM131084 ILI131084 IVE131084 JFA131084 JOW131084 JYS131084 KIO131084 KSK131084 LCG131084 LMC131084 LVY131084 MFU131084 MPQ131084 MZM131084 NJI131084 NTE131084 ODA131084 OMW131084 OWS131084 PGO131084 PQK131084 QAG131084 QKC131084 QTY131084 RDU131084 RNQ131084 RXM131084 SHI131084 SRE131084 TBA131084 TKW131084 TUS131084 UEO131084 UOK131084 UYG131084 VIC131084 VRY131084 WBU131084 WLQ131084 WVM131084 E196620 JA196620 SW196620 ACS196620 AMO196620 AWK196620 BGG196620 BQC196620 BZY196620 CJU196620 CTQ196620 DDM196620 DNI196620 DXE196620 EHA196620 EQW196620 FAS196620 FKO196620 FUK196620 GEG196620 GOC196620 GXY196620 HHU196620 HRQ196620 IBM196620 ILI196620 IVE196620 JFA196620 JOW196620 JYS196620 KIO196620 KSK196620 LCG196620 LMC196620 LVY196620 MFU196620 MPQ196620 MZM196620 NJI196620 NTE196620 ODA196620 OMW196620 OWS196620 PGO196620 PQK196620 QAG196620 QKC196620 QTY196620 RDU196620 RNQ196620 RXM196620 SHI196620 SRE196620 TBA196620 TKW196620 TUS196620 UEO196620 UOK196620 UYG196620 VIC196620 VRY196620 WBU196620 WLQ196620 WVM196620 E262156 JA262156 SW262156 ACS262156 AMO262156 AWK262156 BGG262156 BQC262156 BZY262156 CJU262156 CTQ262156 DDM262156 DNI262156 DXE262156 EHA262156 EQW262156 FAS262156 FKO262156 FUK262156 GEG262156 GOC262156 GXY262156 HHU262156 HRQ262156 IBM262156 ILI262156 IVE262156 JFA262156 JOW262156 JYS262156 KIO262156 KSK262156 LCG262156 LMC262156 LVY262156 MFU262156 MPQ262156 MZM262156 NJI262156 NTE262156 ODA262156 OMW262156 OWS262156 PGO262156 PQK262156 QAG262156 QKC262156 QTY262156 RDU262156 RNQ262156 RXM262156 SHI262156 SRE262156 TBA262156 TKW262156 TUS262156 UEO262156 UOK262156 UYG262156 VIC262156 VRY262156 WBU262156 WLQ262156 WVM262156 E327692 JA327692 SW327692 ACS327692 AMO327692 AWK327692 BGG327692 BQC327692 BZY327692 CJU327692 CTQ327692 DDM327692 DNI327692 DXE327692 EHA327692 EQW327692 FAS327692 FKO327692 FUK327692 GEG327692 GOC327692 GXY327692 HHU327692 HRQ327692 IBM327692 ILI327692 IVE327692 JFA327692 JOW327692 JYS327692 KIO327692 KSK327692 LCG327692 LMC327692 LVY327692 MFU327692 MPQ327692 MZM327692 NJI327692 NTE327692 ODA327692 OMW327692 OWS327692 PGO327692 PQK327692 QAG327692 QKC327692 QTY327692 RDU327692 RNQ327692 RXM327692 SHI327692 SRE327692 TBA327692 TKW327692 TUS327692 UEO327692 UOK327692 UYG327692 VIC327692 VRY327692 WBU327692 WLQ327692 WVM327692 E393228 JA393228 SW393228 ACS393228 AMO393228 AWK393228 BGG393228 BQC393228 BZY393228 CJU393228 CTQ393228 DDM393228 DNI393228 DXE393228 EHA393228 EQW393228 FAS393228 FKO393228 FUK393228 GEG393228 GOC393228 GXY393228 HHU393228 HRQ393228 IBM393228 ILI393228 IVE393228 JFA393228 JOW393228 JYS393228 KIO393228 KSK393228 LCG393228 LMC393228 LVY393228 MFU393228 MPQ393228 MZM393228 NJI393228 NTE393228 ODA393228 OMW393228 OWS393228 PGO393228 PQK393228 QAG393228 QKC393228 QTY393228 RDU393228 RNQ393228 RXM393228 SHI393228 SRE393228 TBA393228 TKW393228 TUS393228 UEO393228 UOK393228 UYG393228 VIC393228 VRY393228 WBU393228 WLQ393228 WVM393228 E458764 JA458764 SW458764 ACS458764 AMO458764 AWK458764 BGG458764 BQC458764 BZY458764 CJU458764 CTQ458764 DDM458764 DNI458764 DXE458764 EHA458764 EQW458764 FAS458764 FKO458764 FUK458764 GEG458764 GOC458764 GXY458764 HHU458764 HRQ458764 IBM458764 ILI458764 IVE458764 JFA458764 JOW458764 JYS458764 KIO458764 KSK458764 LCG458764 LMC458764 LVY458764 MFU458764 MPQ458764 MZM458764 NJI458764 NTE458764 ODA458764 OMW458764 OWS458764 PGO458764 PQK458764 QAG458764 QKC458764 QTY458764 RDU458764 RNQ458764 RXM458764 SHI458764 SRE458764 TBA458764 TKW458764 TUS458764 UEO458764 UOK458764 UYG458764 VIC458764 VRY458764 WBU458764 WLQ458764 WVM458764 E524300 JA524300 SW524300 ACS524300 AMO524300 AWK524300 BGG524300 BQC524300 BZY524300 CJU524300 CTQ524300 DDM524300 DNI524300 DXE524300 EHA524300 EQW524300 FAS524300 FKO524300 FUK524300 GEG524300 GOC524300 GXY524300 HHU524300 HRQ524300 IBM524300 ILI524300 IVE524300 JFA524300 JOW524300 JYS524300 KIO524300 KSK524300 LCG524300 LMC524300 LVY524300 MFU524300 MPQ524300 MZM524300 NJI524300 NTE524300 ODA524300 OMW524300 OWS524300 PGO524300 PQK524300 QAG524300 QKC524300 QTY524300 RDU524300 RNQ524300 RXM524300 SHI524300 SRE524300 TBA524300 TKW524300 TUS524300 UEO524300 UOK524300 UYG524300 VIC524300 VRY524300 WBU524300 WLQ524300 WVM524300 E589836 JA589836 SW589836 ACS589836 AMO589836 AWK589836 BGG589836 BQC589836 BZY589836 CJU589836 CTQ589836 DDM589836 DNI589836 DXE589836 EHA589836 EQW589836 FAS589836 FKO589836 FUK589836 GEG589836 GOC589836 GXY589836 HHU589836 HRQ589836 IBM589836 ILI589836 IVE589836 JFA589836 JOW589836 JYS589836 KIO589836 KSK589836 LCG589836 LMC589836 LVY589836 MFU589836 MPQ589836 MZM589836 NJI589836 NTE589836 ODA589836 OMW589836 OWS589836 PGO589836 PQK589836 QAG589836 QKC589836 QTY589836 RDU589836 RNQ589836 RXM589836 SHI589836 SRE589836 TBA589836 TKW589836 TUS589836 UEO589836 UOK589836 UYG589836 VIC589836 VRY589836 WBU589836 WLQ589836 WVM589836 E655372 JA655372 SW655372 ACS655372 AMO655372 AWK655372 BGG655372 BQC655372 BZY655372 CJU655372 CTQ655372 DDM655372 DNI655372 DXE655372 EHA655372 EQW655372 FAS655372 FKO655372 FUK655372 GEG655372 GOC655372 GXY655372 HHU655372 HRQ655372 IBM655372 ILI655372 IVE655372 JFA655372 JOW655372 JYS655372 KIO655372 KSK655372 LCG655372 LMC655372 LVY655372 MFU655372 MPQ655372 MZM655372 NJI655372 NTE655372 ODA655372 OMW655372 OWS655372 PGO655372 PQK655372 QAG655372 QKC655372 QTY655372 RDU655372 RNQ655372 RXM655372 SHI655372 SRE655372 TBA655372 TKW655372 TUS655372 UEO655372 UOK655372 UYG655372 VIC655372 VRY655372 WBU655372 WLQ655372 WVM655372 E720908 JA720908 SW720908 ACS720908 AMO720908 AWK720908 BGG720908 BQC720908 BZY720908 CJU720908 CTQ720908 DDM720908 DNI720908 DXE720908 EHA720908 EQW720908 FAS720908 FKO720908 FUK720908 GEG720908 GOC720908 GXY720908 HHU720908 HRQ720908 IBM720908 ILI720908 IVE720908 JFA720908 JOW720908 JYS720908 KIO720908 KSK720908 LCG720908 LMC720908 LVY720908 MFU720908 MPQ720908 MZM720908 NJI720908 NTE720908 ODA720908 OMW720908 OWS720908 PGO720908 PQK720908 QAG720908 QKC720908 QTY720908 RDU720908 RNQ720908 RXM720908 SHI720908 SRE720908 TBA720908 TKW720908 TUS720908 UEO720908 UOK720908 UYG720908 VIC720908 VRY720908 WBU720908 WLQ720908 WVM720908 E786444 JA786444 SW786444 ACS786444 AMO786444 AWK786444 BGG786444 BQC786444 BZY786444 CJU786444 CTQ786444 DDM786444 DNI786444 DXE786444 EHA786444 EQW786444 FAS786444 FKO786444 FUK786444 GEG786444 GOC786444 GXY786444 HHU786444 HRQ786444 IBM786444 ILI786444 IVE786444 JFA786444 JOW786444 JYS786444 KIO786444 KSK786444 LCG786444 LMC786444 LVY786444 MFU786444 MPQ786444 MZM786444 NJI786444 NTE786444 ODA786444 OMW786444 OWS786444 PGO786444 PQK786444 QAG786444 QKC786444 QTY786444 RDU786444 RNQ786444 RXM786444 SHI786444 SRE786444 TBA786444 TKW786444 TUS786444 UEO786444 UOK786444 UYG786444 VIC786444 VRY786444 WBU786444 WLQ786444 WVM786444 E851980 JA851980 SW851980 ACS851980 AMO851980 AWK851980 BGG851980 BQC851980 BZY851980 CJU851980 CTQ851980 DDM851980 DNI851980 DXE851980 EHA851980 EQW851980 FAS851980 FKO851980 FUK851980 GEG851980 GOC851980 GXY851980 HHU851980 HRQ851980 IBM851980 ILI851980 IVE851980 JFA851980 JOW851980 JYS851980 KIO851980 KSK851980 LCG851980 LMC851980 LVY851980 MFU851980 MPQ851980 MZM851980 NJI851980 NTE851980 ODA851980 OMW851980 OWS851980 PGO851980 PQK851980 QAG851980 QKC851980 QTY851980 RDU851980 RNQ851980 RXM851980 SHI851980 SRE851980 TBA851980 TKW851980 TUS851980 UEO851980 UOK851980 UYG851980 VIC851980 VRY851980 WBU851980 WLQ851980 WVM851980 E917516 JA917516 SW917516 ACS917516 AMO917516 AWK917516 BGG917516 BQC917516 BZY917516 CJU917516 CTQ917516 DDM917516 DNI917516 DXE917516 EHA917516 EQW917516 FAS917516 FKO917516 FUK917516 GEG917516 GOC917516 GXY917516 HHU917516 HRQ917516 IBM917516 ILI917516 IVE917516 JFA917516 JOW917516 JYS917516 KIO917516 KSK917516 LCG917516 LMC917516 LVY917516 MFU917516 MPQ917516 MZM917516 NJI917516 NTE917516 ODA917516 OMW917516 OWS917516 PGO917516 PQK917516 QAG917516 QKC917516 QTY917516 RDU917516 RNQ917516 RXM917516 SHI917516 SRE917516 TBA917516 TKW917516 TUS917516 UEO917516 UOK917516 UYG917516 VIC917516 VRY917516 WBU917516 WLQ917516 WVM917516 E983052 JA983052 SW983052 ACS983052 AMO983052 AWK983052 BGG983052 BQC983052 BZY983052 CJU983052 CTQ983052 DDM983052 DNI983052 DXE983052 EHA983052 EQW983052 FAS983052 FKO983052 FUK983052 GEG983052 GOC983052 GXY983052 HHU983052 HRQ983052 IBM983052 ILI983052 IVE983052 JFA983052 JOW983052 JYS983052 KIO983052 KSK983052 LCG983052 LMC983052 LVY983052 MFU983052 MPQ983052 MZM983052 NJI983052 NTE983052 ODA983052 OMW983052 OWS983052 PGO983052 PQK983052 QAG983052 QKC983052 QTY983052 RDU983052 RNQ983052 RXM983052 SHI983052 SRE983052 TBA983052 TKW983052 TUS983052 UEO983052 UOK983052 UYG983052 VIC983052 VRY983052 WBU983052 WLQ983052 WVM983052"/>
    <dataValidation allowBlank="1" showInputMessage="1" showErrorMessage="1" promptTitle="OHJE" prompt="Kirjaa kustannuksen selite." sqref="C12 IY12 SU12 ACQ12 AMM12 AWI12 BGE12 BQA12 BZW12 CJS12 CTO12 DDK12 DNG12 DXC12 EGY12 EQU12 FAQ12 FKM12 FUI12 GEE12 GOA12 GXW12 HHS12 HRO12 IBK12 ILG12 IVC12 JEY12 JOU12 JYQ12 KIM12 KSI12 LCE12 LMA12 LVW12 MFS12 MPO12 MZK12 NJG12 NTC12 OCY12 OMU12 OWQ12 PGM12 PQI12 QAE12 QKA12 QTW12 RDS12 RNO12 RXK12 SHG12 SRC12 TAY12 TKU12 TUQ12 UEM12 UOI12 UYE12 VIA12 VRW12 WBS12 WLO12 WVK12 C65548 IY65548 SU65548 ACQ65548 AMM65548 AWI65548 BGE65548 BQA65548 BZW65548 CJS65548 CTO65548 DDK65548 DNG65548 DXC65548 EGY65548 EQU65548 FAQ65548 FKM65548 FUI65548 GEE65548 GOA65548 GXW65548 HHS65548 HRO65548 IBK65548 ILG65548 IVC65548 JEY65548 JOU65548 JYQ65548 KIM65548 KSI65548 LCE65548 LMA65548 LVW65548 MFS65548 MPO65548 MZK65548 NJG65548 NTC65548 OCY65548 OMU65548 OWQ65548 PGM65548 PQI65548 QAE65548 QKA65548 QTW65548 RDS65548 RNO65548 RXK65548 SHG65548 SRC65548 TAY65548 TKU65548 TUQ65548 UEM65548 UOI65548 UYE65548 VIA65548 VRW65548 WBS65548 WLO65548 WVK65548 C131084 IY131084 SU131084 ACQ131084 AMM131084 AWI131084 BGE131084 BQA131084 BZW131084 CJS131084 CTO131084 DDK131084 DNG131084 DXC131084 EGY131084 EQU131084 FAQ131084 FKM131084 FUI131084 GEE131084 GOA131084 GXW131084 HHS131084 HRO131084 IBK131084 ILG131084 IVC131084 JEY131084 JOU131084 JYQ131084 KIM131084 KSI131084 LCE131084 LMA131084 LVW131084 MFS131084 MPO131084 MZK131084 NJG131084 NTC131084 OCY131084 OMU131084 OWQ131084 PGM131084 PQI131084 QAE131084 QKA131084 QTW131084 RDS131084 RNO131084 RXK131084 SHG131084 SRC131084 TAY131084 TKU131084 TUQ131084 UEM131084 UOI131084 UYE131084 VIA131084 VRW131084 WBS131084 WLO131084 WVK131084 C196620 IY196620 SU196620 ACQ196620 AMM196620 AWI196620 BGE196620 BQA196620 BZW196620 CJS196620 CTO196620 DDK196620 DNG196620 DXC196620 EGY196620 EQU196620 FAQ196620 FKM196620 FUI196620 GEE196620 GOA196620 GXW196620 HHS196620 HRO196620 IBK196620 ILG196620 IVC196620 JEY196620 JOU196620 JYQ196620 KIM196620 KSI196620 LCE196620 LMA196620 LVW196620 MFS196620 MPO196620 MZK196620 NJG196620 NTC196620 OCY196620 OMU196620 OWQ196620 PGM196620 PQI196620 QAE196620 QKA196620 QTW196620 RDS196620 RNO196620 RXK196620 SHG196620 SRC196620 TAY196620 TKU196620 TUQ196620 UEM196620 UOI196620 UYE196620 VIA196620 VRW196620 WBS196620 WLO196620 WVK196620 C262156 IY262156 SU262156 ACQ262156 AMM262156 AWI262156 BGE262156 BQA262156 BZW262156 CJS262156 CTO262156 DDK262156 DNG262156 DXC262156 EGY262156 EQU262156 FAQ262156 FKM262156 FUI262156 GEE262156 GOA262156 GXW262156 HHS262156 HRO262156 IBK262156 ILG262156 IVC262156 JEY262156 JOU262156 JYQ262156 KIM262156 KSI262156 LCE262156 LMA262156 LVW262156 MFS262156 MPO262156 MZK262156 NJG262156 NTC262156 OCY262156 OMU262156 OWQ262156 PGM262156 PQI262156 QAE262156 QKA262156 QTW262156 RDS262156 RNO262156 RXK262156 SHG262156 SRC262156 TAY262156 TKU262156 TUQ262156 UEM262156 UOI262156 UYE262156 VIA262156 VRW262156 WBS262156 WLO262156 WVK262156 C327692 IY327692 SU327692 ACQ327692 AMM327692 AWI327692 BGE327692 BQA327692 BZW327692 CJS327692 CTO327692 DDK327692 DNG327692 DXC327692 EGY327692 EQU327692 FAQ327692 FKM327692 FUI327692 GEE327692 GOA327692 GXW327692 HHS327692 HRO327692 IBK327692 ILG327692 IVC327692 JEY327692 JOU327692 JYQ327692 KIM327692 KSI327692 LCE327692 LMA327692 LVW327692 MFS327692 MPO327692 MZK327692 NJG327692 NTC327692 OCY327692 OMU327692 OWQ327692 PGM327692 PQI327692 QAE327692 QKA327692 QTW327692 RDS327692 RNO327692 RXK327692 SHG327692 SRC327692 TAY327692 TKU327692 TUQ327692 UEM327692 UOI327692 UYE327692 VIA327692 VRW327692 WBS327692 WLO327692 WVK327692 C393228 IY393228 SU393228 ACQ393228 AMM393228 AWI393228 BGE393228 BQA393228 BZW393228 CJS393228 CTO393228 DDK393228 DNG393228 DXC393228 EGY393228 EQU393228 FAQ393228 FKM393228 FUI393228 GEE393228 GOA393228 GXW393228 HHS393228 HRO393228 IBK393228 ILG393228 IVC393228 JEY393228 JOU393228 JYQ393228 KIM393228 KSI393228 LCE393228 LMA393228 LVW393228 MFS393228 MPO393228 MZK393228 NJG393228 NTC393228 OCY393228 OMU393228 OWQ393228 PGM393228 PQI393228 QAE393228 QKA393228 QTW393228 RDS393228 RNO393228 RXK393228 SHG393228 SRC393228 TAY393228 TKU393228 TUQ393228 UEM393228 UOI393228 UYE393228 VIA393228 VRW393228 WBS393228 WLO393228 WVK393228 C458764 IY458764 SU458764 ACQ458764 AMM458764 AWI458764 BGE458764 BQA458764 BZW458764 CJS458764 CTO458764 DDK458764 DNG458764 DXC458764 EGY458764 EQU458764 FAQ458764 FKM458764 FUI458764 GEE458764 GOA458764 GXW458764 HHS458764 HRO458764 IBK458764 ILG458764 IVC458764 JEY458764 JOU458764 JYQ458764 KIM458764 KSI458764 LCE458764 LMA458764 LVW458764 MFS458764 MPO458764 MZK458764 NJG458764 NTC458764 OCY458764 OMU458764 OWQ458764 PGM458764 PQI458764 QAE458764 QKA458764 QTW458764 RDS458764 RNO458764 RXK458764 SHG458764 SRC458764 TAY458764 TKU458764 TUQ458764 UEM458764 UOI458764 UYE458764 VIA458764 VRW458764 WBS458764 WLO458764 WVK458764 C524300 IY524300 SU524300 ACQ524300 AMM524300 AWI524300 BGE524300 BQA524300 BZW524300 CJS524300 CTO524300 DDK524300 DNG524300 DXC524300 EGY524300 EQU524300 FAQ524300 FKM524300 FUI524300 GEE524300 GOA524300 GXW524300 HHS524300 HRO524300 IBK524300 ILG524300 IVC524300 JEY524300 JOU524300 JYQ524300 KIM524300 KSI524300 LCE524300 LMA524300 LVW524300 MFS524300 MPO524300 MZK524300 NJG524300 NTC524300 OCY524300 OMU524300 OWQ524300 PGM524300 PQI524300 QAE524300 QKA524300 QTW524300 RDS524300 RNO524300 RXK524300 SHG524300 SRC524300 TAY524300 TKU524300 TUQ524300 UEM524300 UOI524300 UYE524300 VIA524300 VRW524300 WBS524300 WLO524300 WVK524300 C589836 IY589836 SU589836 ACQ589836 AMM589836 AWI589836 BGE589836 BQA589836 BZW589836 CJS589836 CTO589836 DDK589836 DNG589836 DXC589836 EGY589836 EQU589836 FAQ589836 FKM589836 FUI589836 GEE589836 GOA589836 GXW589836 HHS589836 HRO589836 IBK589836 ILG589836 IVC589836 JEY589836 JOU589836 JYQ589836 KIM589836 KSI589836 LCE589836 LMA589836 LVW589836 MFS589836 MPO589836 MZK589836 NJG589836 NTC589836 OCY589836 OMU589836 OWQ589836 PGM589836 PQI589836 QAE589836 QKA589836 QTW589836 RDS589836 RNO589836 RXK589836 SHG589836 SRC589836 TAY589836 TKU589836 TUQ589836 UEM589836 UOI589836 UYE589836 VIA589836 VRW589836 WBS589836 WLO589836 WVK589836 C655372 IY655372 SU655372 ACQ655372 AMM655372 AWI655372 BGE655372 BQA655372 BZW655372 CJS655372 CTO655372 DDK655372 DNG655372 DXC655372 EGY655372 EQU655372 FAQ655372 FKM655372 FUI655372 GEE655372 GOA655372 GXW655372 HHS655372 HRO655372 IBK655372 ILG655372 IVC655372 JEY655372 JOU655372 JYQ655372 KIM655372 KSI655372 LCE655372 LMA655372 LVW655372 MFS655372 MPO655372 MZK655372 NJG655372 NTC655372 OCY655372 OMU655372 OWQ655372 PGM655372 PQI655372 QAE655372 QKA655372 QTW655372 RDS655372 RNO655372 RXK655372 SHG655372 SRC655372 TAY655372 TKU655372 TUQ655372 UEM655372 UOI655372 UYE655372 VIA655372 VRW655372 WBS655372 WLO655372 WVK655372 C720908 IY720908 SU720908 ACQ720908 AMM720908 AWI720908 BGE720908 BQA720908 BZW720908 CJS720908 CTO720908 DDK720908 DNG720908 DXC720908 EGY720908 EQU720908 FAQ720908 FKM720908 FUI720908 GEE720908 GOA720908 GXW720908 HHS720908 HRO720908 IBK720908 ILG720908 IVC720908 JEY720908 JOU720908 JYQ720908 KIM720908 KSI720908 LCE720908 LMA720908 LVW720908 MFS720908 MPO720908 MZK720908 NJG720908 NTC720908 OCY720908 OMU720908 OWQ720908 PGM720908 PQI720908 QAE720908 QKA720908 QTW720908 RDS720908 RNO720908 RXK720908 SHG720908 SRC720908 TAY720908 TKU720908 TUQ720908 UEM720908 UOI720908 UYE720908 VIA720908 VRW720908 WBS720908 WLO720908 WVK720908 C786444 IY786444 SU786444 ACQ786444 AMM786444 AWI786444 BGE786444 BQA786444 BZW786444 CJS786444 CTO786444 DDK786444 DNG786444 DXC786444 EGY786444 EQU786444 FAQ786444 FKM786444 FUI786444 GEE786444 GOA786444 GXW786444 HHS786444 HRO786444 IBK786444 ILG786444 IVC786444 JEY786444 JOU786444 JYQ786444 KIM786444 KSI786444 LCE786444 LMA786444 LVW786444 MFS786444 MPO786444 MZK786444 NJG786444 NTC786444 OCY786444 OMU786444 OWQ786444 PGM786444 PQI786444 QAE786444 QKA786444 QTW786444 RDS786444 RNO786444 RXK786444 SHG786444 SRC786444 TAY786444 TKU786444 TUQ786444 UEM786444 UOI786444 UYE786444 VIA786444 VRW786444 WBS786444 WLO786444 WVK786444 C851980 IY851980 SU851980 ACQ851980 AMM851980 AWI851980 BGE851980 BQA851980 BZW851980 CJS851980 CTO851980 DDK851980 DNG851980 DXC851980 EGY851980 EQU851980 FAQ851980 FKM851980 FUI851980 GEE851980 GOA851980 GXW851980 HHS851980 HRO851980 IBK851980 ILG851980 IVC851980 JEY851980 JOU851980 JYQ851980 KIM851980 KSI851980 LCE851980 LMA851980 LVW851980 MFS851980 MPO851980 MZK851980 NJG851980 NTC851980 OCY851980 OMU851980 OWQ851980 PGM851980 PQI851980 QAE851980 QKA851980 QTW851980 RDS851980 RNO851980 RXK851980 SHG851980 SRC851980 TAY851980 TKU851980 TUQ851980 UEM851980 UOI851980 UYE851980 VIA851980 VRW851980 WBS851980 WLO851980 WVK851980 C917516 IY917516 SU917516 ACQ917516 AMM917516 AWI917516 BGE917516 BQA917516 BZW917516 CJS917516 CTO917516 DDK917516 DNG917516 DXC917516 EGY917516 EQU917516 FAQ917516 FKM917516 FUI917516 GEE917516 GOA917516 GXW917516 HHS917516 HRO917516 IBK917516 ILG917516 IVC917516 JEY917516 JOU917516 JYQ917516 KIM917516 KSI917516 LCE917516 LMA917516 LVW917516 MFS917516 MPO917516 MZK917516 NJG917516 NTC917516 OCY917516 OMU917516 OWQ917516 PGM917516 PQI917516 QAE917516 QKA917516 QTW917516 RDS917516 RNO917516 RXK917516 SHG917516 SRC917516 TAY917516 TKU917516 TUQ917516 UEM917516 UOI917516 UYE917516 VIA917516 VRW917516 WBS917516 WLO917516 WVK917516 C983052 IY983052 SU983052 ACQ983052 AMM983052 AWI983052 BGE983052 BQA983052 BZW983052 CJS983052 CTO983052 DDK983052 DNG983052 DXC983052 EGY983052 EQU983052 FAQ983052 FKM983052 FUI983052 GEE983052 GOA983052 GXW983052 HHS983052 HRO983052 IBK983052 ILG983052 IVC983052 JEY983052 JOU983052 JYQ983052 KIM983052 KSI983052 LCE983052 LMA983052 LVW983052 MFS983052 MPO983052 MZK983052 NJG983052 NTC983052 OCY983052 OMU983052 OWQ983052 PGM983052 PQI983052 QAE983052 QKA983052 QTW983052 RDS983052 RNO983052 RXK983052 SHG983052 SRC983052 TAY983052 TKU983052 TUQ983052 UEM983052 UOI983052 UYE983052 VIA983052 VRW983052 WBS983052 WLO983052 WVK983052"/>
    <dataValidation allowBlank="1" showInputMessage="1" showErrorMessage="1" promptTitle="OHJE" prompt="Määritä käyttö- ja kiinteä omaisuus-kustannuslajille todellinen käyttöaste. Muille kustannuslajeille merkitse käyttöasteeksi 100." sqref="B12 IX12 ST12 ACP12 AML12 AWH12 BGD12 BPZ12 BZV12 CJR12 CTN12 DDJ12 DNF12 DXB12 EGX12 EQT12 FAP12 FKL12 FUH12 GED12 GNZ12 GXV12 HHR12 HRN12 IBJ12 ILF12 IVB12 JEX12 JOT12 JYP12 KIL12 KSH12 LCD12 LLZ12 LVV12 MFR12 MPN12 MZJ12 NJF12 NTB12 OCX12 OMT12 OWP12 PGL12 PQH12 QAD12 QJZ12 QTV12 RDR12 RNN12 RXJ12 SHF12 SRB12 TAX12 TKT12 TUP12 UEL12 UOH12 UYD12 VHZ12 VRV12 WBR12 WLN12 WVJ12 B65548 IX65548 ST65548 ACP65548 AML65548 AWH65548 BGD65548 BPZ65548 BZV65548 CJR65548 CTN65548 DDJ65548 DNF65548 DXB65548 EGX65548 EQT65548 FAP65548 FKL65548 FUH65548 GED65548 GNZ65548 GXV65548 HHR65548 HRN65548 IBJ65548 ILF65548 IVB65548 JEX65548 JOT65548 JYP65548 KIL65548 KSH65548 LCD65548 LLZ65548 LVV65548 MFR65548 MPN65548 MZJ65548 NJF65548 NTB65548 OCX65548 OMT65548 OWP65548 PGL65548 PQH65548 QAD65548 QJZ65548 QTV65548 RDR65548 RNN65548 RXJ65548 SHF65548 SRB65548 TAX65548 TKT65548 TUP65548 UEL65548 UOH65548 UYD65548 VHZ65548 VRV65548 WBR65548 WLN65548 WVJ65548 B131084 IX131084 ST131084 ACP131084 AML131084 AWH131084 BGD131084 BPZ131084 BZV131084 CJR131084 CTN131084 DDJ131084 DNF131084 DXB131084 EGX131084 EQT131084 FAP131084 FKL131084 FUH131084 GED131084 GNZ131084 GXV131084 HHR131084 HRN131084 IBJ131084 ILF131084 IVB131084 JEX131084 JOT131084 JYP131084 KIL131084 KSH131084 LCD131084 LLZ131084 LVV131084 MFR131084 MPN131084 MZJ131084 NJF131084 NTB131084 OCX131084 OMT131084 OWP131084 PGL131084 PQH131084 QAD131084 QJZ131084 QTV131084 RDR131084 RNN131084 RXJ131084 SHF131084 SRB131084 TAX131084 TKT131084 TUP131084 UEL131084 UOH131084 UYD131084 VHZ131084 VRV131084 WBR131084 WLN131084 WVJ131084 B196620 IX196620 ST196620 ACP196620 AML196620 AWH196620 BGD196620 BPZ196620 BZV196620 CJR196620 CTN196620 DDJ196620 DNF196620 DXB196620 EGX196620 EQT196620 FAP196620 FKL196620 FUH196620 GED196620 GNZ196620 GXV196620 HHR196620 HRN196620 IBJ196620 ILF196620 IVB196620 JEX196620 JOT196620 JYP196620 KIL196620 KSH196620 LCD196620 LLZ196620 LVV196620 MFR196620 MPN196620 MZJ196620 NJF196620 NTB196620 OCX196620 OMT196620 OWP196620 PGL196620 PQH196620 QAD196620 QJZ196620 QTV196620 RDR196620 RNN196620 RXJ196620 SHF196620 SRB196620 TAX196620 TKT196620 TUP196620 UEL196620 UOH196620 UYD196620 VHZ196620 VRV196620 WBR196620 WLN196620 WVJ196620 B262156 IX262156 ST262156 ACP262156 AML262156 AWH262156 BGD262156 BPZ262156 BZV262156 CJR262156 CTN262156 DDJ262156 DNF262156 DXB262156 EGX262156 EQT262156 FAP262156 FKL262156 FUH262156 GED262156 GNZ262156 GXV262156 HHR262156 HRN262156 IBJ262156 ILF262156 IVB262156 JEX262156 JOT262156 JYP262156 KIL262156 KSH262156 LCD262156 LLZ262156 LVV262156 MFR262156 MPN262156 MZJ262156 NJF262156 NTB262156 OCX262156 OMT262156 OWP262156 PGL262156 PQH262156 QAD262156 QJZ262156 QTV262156 RDR262156 RNN262156 RXJ262156 SHF262156 SRB262156 TAX262156 TKT262156 TUP262156 UEL262156 UOH262156 UYD262156 VHZ262156 VRV262156 WBR262156 WLN262156 WVJ262156 B327692 IX327692 ST327692 ACP327692 AML327692 AWH327692 BGD327692 BPZ327692 BZV327692 CJR327692 CTN327692 DDJ327692 DNF327692 DXB327692 EGX327692 EQT327692 FAP327692 FKL327692 FUH327692 GED327692 GNZ327692 GXV327692 HHR327692 HRN327692 IBJ327692 ILF327692 IVB327692 JEX327692 JOT327692 JYP327692 KIL327692 KSH327692 LCD327692 LLZ327692 LVV327692 MFR327692 MPN327692 MZJ327692 NJF327692 NTB327692 OCX327692 OMT327692 OWP327692 PGL327692 PQH327692 QAD327692 QJZ327692 QTV327692 RDR327692 RNN327692 RXJ327692 SHF327692 SRB327692 TAX327692 TKT327692 TUP327692 UEL327692 UOH327692 UYD327692 VHZ327692 VRV327692 WBR327692 WLN327692 WVJ327692 B393228 IX393228 ST393228 ACP393228 AML393228 AWH393228 BGD393228 BPZ393228 BZV393228 CJR393228 CTN393228 DDJ393228 DNF393228 DXB393228 EGX393228 EQT393228 FAP393228 FKL393228 FUH393228 GED393228 GNZ393228 GXV393228 HHR393228 HRN393228 IBJ393228 ILF393228 IVB393228 JEX393228 JOT393228 JYP393228 KIL393228 KSH393228 LCD393228 LLZ393228 LVV393228 MFR393228 MPN393228 MZJ393228 NJF393228 NTB393228 OCX393228 OMT393228 OWP393228 PGL393228 PQH393228 QAD393228 QJZ393228 QTV393228 RDR393228 RNN393228 RXJ393228 SHF393228 SRB393228 TAX393228 TKT393228 TUP393228 UEL393228 UOH393228 UYD393228 VHZ393228 VRV393228 WBR393228 WLN393228 WVJ393228 B458764 IX458764 ST458764 ACP458764 AML458764 AWH458764 BGD458764 BPZ458764 BZV458764 CJR458764 CTN458764 DDJ458764 DNF458764 DXB458764 EGX458764 EQT458764 FAP458764 FKL458764 FUH458764 GED458764 GNZ458764 GXV458764 HHR458764 HRN458764 IBJ458764 ILF458764 IVB458764 JEX458764 JOT458764 JYP458764 KIL458764 KSH458764 LCD458764 LLZ458764 LVV458764 MFR458764 MPN458764 MZJ458764 NJF458764 NTB458764 OCX458764 OMT458764 OWP458764 PGL458764 PQH458764 QAD458764 QJZ458764 QTV458764 RDR458764 RNN458764 RXJ458764 SHF458764 SRB458764 TAX458764 TKT458764 TUP458764 UEL458764 UOH458764 UYD458764 VHZ458764 VRV458764 WBR458764 WLN458764 WVJ458764 B524300 IX524300 ST524300 ACP524300 AML524300 AWH524300 BGD524300 BPZ524300 BZV524300 CJR524300 CTN524300 DDJ524300 DNF524300 DXB524300 EGX524300 EQT524300 FAP524300 FKL524300 FUH524300 GED524300 GNZ524300 GXV524300 HHR524300 HRN524300 IBJ524300 ILF524300 IVB524300 JEX524300 JOT524300 JYP524300 KIL524300 KSH524300 LCD524300 LLZ524300 LVV524300 MFR524300 MPN524300 MZJ524300 NJF524300 NTB524300 OCX524300 OMT524300 OWP524300 PGL524300 PQH524300 QAD524300 QJZ524300 QTV524300 RDR524300 RNN524300 RXJ524300 SHF524300 SRB524300 TAX524300 TKT524300 TUP524300 UEL524300 UOH524300 UYD524300 VHZ524300 VRV524300 WBR524300 WLN524300 WVJ524300 B589836 IX589836 ST589836 ACP589836 AML589836 AWH589836 BGD589836 BPZ589836 BZV589836 CJR589836 CTN589836 DDJ589836 DNF589836 DXB589836 EGX589836 EQT589836 FAP589836 FKL589836 FUH589836 GED589836 GNZ589836 GXV589836 HHR589836 HRN589836 IBJ589836 ILF589836 IVB589836 JEX589836 JOT589836 JYP589836 KIL589836 KSH589836 LCD589836 LLZ589836 LVV589836 MFR589836 MPN589836 MZJ589836 NJF589836 NTB589836 OCX589836 OMT589836 OWP589836 PGL589836 PQH589836 QAD589836 QJZ589836 QTV589836 RDR589836 RNN589836 RXJ589836 SHF589836 SRB589836 TAX589836 TKT589836 TUP589836 UEL589836 UOH589836 UYD589836 VHZ589836 VRV589836 WBR589836 WLN589836 WVJ589836 B655372 IX655372 ST655372 ACP655372 AML655372 AWH655372 BGD655372 BPZ655372 BZV655372 CJR655372 CTN655372 DDJ655372 DNF655372 DXB655372 EGX655372 EQT655372 FAP655372 FKL655372 FUH655372 GED655372 GNZ655372 GXV655372 HHR655372 HRN655372 IBJ655372 ILF655372 IVB655372 JEX655372 JOT655372 JYP655372 KIL655372 KSH655372 LCD655372 LLZ655372 LVV655372 MFR655372 MPN655372 MZJ655372 NJF655372 NTB655372 OCX655372 OMT655372 OWP655372 PGL655372 PQH655372 QAD655372 QJZ655372 QTV655372 RDR655372 RNN655372 RXJ655372 SHF655372 SRB655372 TAX655372 TKT655372 TUP655372 UEL655372 UOH655372 UYD655372 VHZ655372 VRV655372 WBR655372 WLN655372 WVJ655372 B720908 IX720908 ST720908 ACP720908 AML720908 AWH720908 BGD720908 BPZ720908 BZV720908 CJR720908 CTN720908 DDJ720908 DNF720908 DXB720908 EGX720908 EQT720908 FAP720908 FKL720908 FUH720908 GED720908 GNZ720908 GXV720908 HHR720908 HRN720908 IBJ720908 ILF720908 IVB720908 JEX720908 JOT720908 JYP720908 KIL720908 KSH720908 LCD720908 LLZ720908 LVV720908 MFR720908 MPN720908 MZJ720908 NJF720908 NTB720908 OCX720908 OMT720908 OWP720908 PGL720908 PQH720908 QAD720908 QJZ720908 QTV720908 RDR720908 RNN720908 RXJ720908 SHF720908 SRB720908 TAX720908 TKT720908 TUP720908 UEL720908 UOH720908 UYD720908 VHZ720908 VRV720908 WBR720908 WLN720908 WVJ720908 B786444 IX786444 ST786444 ACP786444 AML786444 AWH786444 BGD786444 BPZ786444 BZV786444 CJR786444 CTN786444 DDJ786444 DNF786444 DXB786444 EGX786444 EQT786444 FAP786444 FKL786444 FUH786444 GED786444 GNZ786444 GXV786444 HHR786444 HRN786444 IBJ786444 ILF786444 IVB786444 JEX786444 JOT786444 JYP786444 KIL786444 KSH786444 LCD786444 LLZ786444 LVV786444 MFR786444 MPN786444 MZJ786444 NJF786444 NTB786444 OCX786444 OMT786444 OWP786444 PGL786444 PQH786444 QAD786444 QJZ786444 QTV786444 RDR786444 RNN786444 RXJ786444 SHF786444 SRB786444 TAX786444 TKT786444 TUP786444 UEL786444 UOH786444 UYD786444 VHZ786444 VRV786444 WBR786444 WLN786444 WVJ786444 B851980 IX851980 ST851980 ACP851980 AML851980 AWH851980 BGD851980 BPZ851980 BZV851980 CJR851980 CTN851980 DDJ851980 DNF851980 DXB851980 EGX851980 EQT851980 FAP851980 FKL851980 FUH851980 GED851980 GNZ851980 GXV851980 HHR851980 HRN851980 IBJ851980 ILF851980 IVB851980 JEX851980 JOT851980 JYP851980 KIL851980 KSH851980 LCD851980 LLZ851980 LVV851980 MFR851980 MPN851980 MZJ851980 NJF851980 NTB851980 OCX851980 OMT851980 OWP851980 PGL851980 PQH851980 QAD851980 QJZ851980 QTV851980 RDR851980 RNN851980 RXJ851980 SHF851980 SRB851980 TAX851980 TKT851980 TUP851980 UEL851980 UOH851980 UYD851980 VHZ851980 VRV851980 WBR851980 WLN851980 WVJ851980 B917516 IX917516 ST917516 ACP917516 AML917516 AWH917516 BGD917516 BPZ917516 BZV917516 CJR917516 CTN917516 DDJ917516 DNF917516 DXB917516 EGX917516 EQT917516 FAP917516 FKL917516 FUH917516 GED917516 GNZ917516 GXV917516 HHR917516 HRN917516 IBJ917516 ILF917516 IVB917516 JEX917516 JOT917516 JYP917516 KIL917516 KSH917516 LCD917516 LLZ917516 LVV917516 MFR917516 MPN917516 MZJ917516 NJF917516 NTB917516 OCX917516 OMT917516 OWP917516 PGL917516 PQH917516 QAD917516 QJZ917516 QTV917516 RDR917516 RNN917516 RXJ917516 SHF917516 SRB917516 TAX917516 TKT917516 TUP917516 UEL917516 UOH917516 UYD917516 VHZ917516 VRV917516 WBR917516 WLN917516 WVJ917516 B983052 IX983052 ST983052 ACP983052 AML983052 AWH983052 BGD983052 BPZ983052 BZV983052 CJR983052 CTN983052 DDJ983052 DNF983052 DXB983052 EGX983052 EQT983052 FAP983052 FKL983052 FUH983052 GED983052 GNZ983052 GXV983052 HHR983052 HRN983052 IBJ983052 ILF983052 IVB983052 JEX983052 JOT983052 JYP983052 KIL983052 KSH983052 LCD983052 LLZ983052 LVV983052 MFR983052 MPN983052 MZJ983052 NJF983052 NTB983052 OCX983052 OMT983052 OWP983052 PGL983052 PQH983052 QAD983052 QJZ983052 QTV983052 RDR983052 RNN983052 RXJ983052 SHF983052 SRB983052 TAX983052 TKT983052 TUP983052 UEL983052 UOH983052 UYD983052 VHZ983052 VRV983052 WBR983052 WLN983052 WVJ983052"/>
    <dataValidation type="list" allowBlank="1" showInputMessage="1" showErrorMessage="1" promptTitle="OHJE" prompt="Valitse alasvetovalikosta kustannusta määrittävä kustannuslaji. " sqref="A12 IW12 SS12 ACO12 AMK12 AWG12 BGC12 BPY12 BZU12 CJQ12 CTM12 DDI12 DNE12 DXA12 EGW12 EQS12 FAO12 FKK12 FUG12 GEC12 GNY12 GXU12 HHQ12 HRM12 IBI12 ILE12 IVA12 JEW12 JOS12 JYO12 KIK12 KSG12 LCC12 LLY12 LVU12 MFQ12 MPM12 MZI12 NJE12 NTA12 OCW12 OMS12 OWO12 PGK12 PQG12 QAC12 QJY12 QTU12 RDQ12 RNM12 RXI12 SHE12 SRA12 TAW12 TKS12 TUO12 UEK12 UOG12 UYC12 VHY12 VRU12 WBQ12 WLM12 WVI12 A65548 IW65548 SS65548 ACO65548 AMK65548 AWG65548 BGC65548 BPY65548 BZU65548 CJQ65548 CTM65548 DDI65548 DNE65548 DXA65548 EGW65548 EQS65548 FAO65548 FKK65548 FUG65548 GEC65548 GNY65548 GXU65548 HHQ65548 HRM65548 IBI65548 ILE65548 IVA65548 JEW65548 JOS65548 JYO65548 KIK65548 KSG65548 LCC65548 LLY65548 LVU65548 MFQ65548 MPM65548 MZI65548 NJE65548 NTA65548 OCW65548 OMS65548 OWO65548 PGK65548 PQG65548 QAC65548 QJY65548 QTU65548 RDQ65548 RNM65548 RXI65548 SHE65548 SRA65548 TAW65548 TKS65548 TUO65548 UEK65548 UOG65548 UYC65548 VHY65548 VRU65548 WBQ65548 WLM65548 WVI65548 A131084 IW131084 SS131084 ACO131084 AMK131084 AWG131084 BGC131084 BPY131084 BZU131084 CJQ131084 CTM131084 DDI131084 DNE131084 DXA131084 EGW131084 EQS131084 FAO131084 FKK131084 FUG131084 GEC131084 GNY131084 GXU131084 HHQ131084 HRM131084 IBI131084 ILE131084 IVA131084 JEW131084 JOS131084 JYO131084 KIK131084 KSG131084 LCC131084 LLY131084 LVU131084 MFQ131084 MPM131084 MZI131084 NJE131084 NTA131084 OCW131084 OMS131084 OWO131084 PGK131084 PQG131084 QAC131084 QJY131084 QTU131084 RDQ131084 RNM131084 RXI131084 SHE131084 SRA131084 TAW131084 TKS131084 TUO131084 UEK131084 UOG131084 UYC131084 VHY131084 VRU131084 WBQ131084 WLM131084 WVI131084 A196620 IW196620 SS196620 ACO196620 AMK196620 AWG196620 BGC196620 BPY196620 BZU196620 CJQ196620 CTM196620 DDI196620 DNE196620 DXA196620 EGW196620 EQS196620 FAO196620 FKK196620 FUG196620 GEC196620 GNY196620 GXU196620 HHQ196620 HRM196620 IBI196620 ILE196620 IVA196620 JEW196620 JOS196620 JYO196620 KIK196620 KSG196620 LCC196620 LLY196620 LVU196620 MFQ196620 MPM196620 MZI196620 NJE196620 NTA196620 OCW196620 OMS196620 OWO196620 PGK196620 PQG196620 QAC196620 QJY196620 QTU196620 RDQ196620 RNM196620 RXI196620 SHE196620 SRA196620 TAW196620 TKS196620 TUO196620 UEK196620 UOG196620 UYC196620 VHY196620 VRU196620 WBQ196620 WLM196620 WVI196620 A262156 IW262156 SS262156 ACO262156 AMK262156 AWG262156 BGC262156 BPY262156 BZU262156 CJQ262156 CTM262156 DDI262156 DNE262156 DXA262156 EGW262156 EQS262156 FAO262156 FKK262156 FUG262156 GEC262156 GNY262156 GXU262156 HHQ262156 HRM262156 IBI262156 ILE262156 IVA262156 JEW262156 JOS262156 JYO262156 KIK262156 KSG262156 LCC262156 LLY262156 LVU262156 MFQ262156 MPM262156 MZI262156 NJE262156 NTA262156 OCW262156 OMS262156 OWO262156 PGK262156 PQG262156 QAC262156 QJY262156 QTU262156 RDQ262156 RNM262156 RXI262156 SHE262156 SRA262156 TAW262156 TKS262156 TUO262156 UEK262156 UOG262156 UYC262156 VHY262156 VRU262156 WBQ262156 WLM262156 WVI262156 A327692 IW327692 SS327692 ACO327692 AMK327692 AWG327692 BGC327692 BPY327692 BZU327692 CJQ327692 CTM327692 DDI327692 DNE327692 DXA327692 EGW327692 EQS327692 FAO327692 FKK327692 FUG327692 GEC327692 GNY327692 GXU327692 HHQ327692 HRM327692 IBI327692 ILE327692 IVA327692 JEW327692 JOS327692 JYO327692 KIK327692 KSG327692 LCC327692 LLY327692 LVU327692 MFQ327692 MPM327692 MZI327692 NJE327692 NTA327692 OCW327692 OMS327692 OWO327692 PGK327692 PQG327692 QAC327692 QJY327692 QTU327692 RDQ327692 RNM327692 RXI327692 SHE327692 SRA327692 TAW327692 TKS327692 TUO327692 UEK327692 UOG327692 UYC327692 VHY327692 VRU327692 WBQ327692 WLM327692 WVI327692 A393228 IW393228 SS393228 ACO393228 AMK393228 AWG393228 BGC393228 BPY393228 BZU393228 CJQ393228 CTM393228 DDI393228 DNE393228 DXA393228 EGW393228 EQS393228 FAO393228 FKK393228 FUG393228 GEC393228 GNY393228 GXU393228 HHQ393228 HRM393228 IBI393228 ILE393228 IVA393228 JEW393228 JOS393228 JYO393228 KIK393228 KSG393228 LCC393228 LLY393228 LVU393228 MFQ393228 MPM393228 MZI393228 NJE393228 NTA393228 OCW393228 OMS393228 OWO393228 PGK393228 PQG393228 QAC393228 QJY393228 QTU393228 RDQ393228 RNM393228 RXI393228 SHE393228 SRA393228 TAW393228 TKS393228 TUO393228 UEK393228 UOG393228 UYC393228 VHY393228 VRU393228 WBQ393228 WLM393228 WVI393228 A458764 IW458764 SS458764 ACO458764 AMK458764 AWG458764 BGC458764 BPY458764 BZU458764 CJQ458764 CTM458764 DDI458764 DNE458764 DXA458764 EGW458764 EQS458764 FAO458764 FKK458764 FUG458764 GEC458764 GNY458764 GXU458764 HHQ458764 HRM458764 IBI458764 ILE458764 IVA458764 JEW458764 JOS458764 JYO458764 KIK458764 KSG458764 LCC458764 LLY458764 LVU458764 MFQ458764 MPM458764 MZI458764 NJE458764 NTA458764 OCW458764 OMS458764 OWO458764 PGK458764 PQG458764 QAC458764 QJY458764 QTU458764 RDQ458764 RNM458764 RXI458764 SHE458764 SRA458764 TAW458764 TKS458764 TUO458764 UEK458764 UOG458764 UYC458764 VHY458764 VRU458764 WBQ458764 WLM458764 WVI458764 A524300 IW524300 SS524300 ACO524300 AMK524300 AWG524300 BGC524300 BPY524300 BZU524300 CJQ524300 CTM524300 DDI524300 DNE524300 DXA524300 EGW524300 EQS524300 FAO524300 FKK524300 FUG524300 GEC524300 GNY524300 GXU524300 HHQ524300 HRM524300 IBI524300 ILE524300 IVA524300 JEW524300 JOS524300 JYO524300 KIK524300 KSG524300 LCC524300 LLY524300 LVU524300 MFQ524300 MPM524300 MZI524300 NJE524300 NTA524300 OCW524300 OMS524300 OWO524300 PGK524300 PQG524300 QAC524300 QJY524300 QTU524300 RDQ524300 RNM524300 RXI524300 SHE524300 SRA524300 TAW524300 TKS524300 TUO524300 UEK524300 UOG524300 UYC524300 VHY524300 VRU524300 WBQ524300 WLM524300 WVI524300 A589836 IW589836 SS589836 ACO589836 AMK589836 AWG589836 BGC589836 BPY589836 BZU589836 CJQ589836 CTM589836 DDI589836 DNE589836 DXA589836 EGW589836 EQS589836 FAO589836 FKK589836 FUG589836 GEC589836 GNY589836 GXU589836 HHQ589836 HRM589836 IBI589836 ILE589836 IVA589836 JEW589836 JOS589836 JYO589836 KIK589836 KSG589836 LCC589836 LLY589836 LVU589836 MFQ589836 MPM589836 MZI589836 NJE589836 NTA589836 OCW589836 OMS589836 OWO589836 PGK589836 PQG589836 QAC589836 QJY589836 QTU589836 RDQ589836 RNM589836 RXI589836 SHE589836 SRA589836 TAW589836 TKS589836 TUO589836 UEK589836 UOG589836 UYC589836 VHY589836 VRU589836 WBQ589836 WLM589836 WVI589836 A655372 IW655372 SS655372 ACO655372 AMK655372 AWG655372 BGC655372 BPY655372 BZU655372 CJQ655372 CTM655372 DDI655372 DNE655372 DXA655372 EGW655372 EQS655372 FAO655372 FKK655372 FUG655372 GEC655372 GNY655372 GXU655372 HHQ655372 HRM655372 IBI655372 ILE655372 IVA655372 JEW655372 JOS655372 JYO655372 KIK655372 KSG655372 LCC655372 LLY655372 LVU655372 MFQ655372 MPM655372 MZI655372 NJE655372 NTA655372 OCW655372 OMS655372 OWO655372 PGK655372 PQG655372 QAC655372 QJY655372 QTU655372 RDQ655372 RNM655372 RXI655372 SHE655372 SRA655372 TAW655372 TKS655372 TUO655372 UEK655372 UOG655372 UYC655372 VHY655372 VRU655372 WBQ655372 WLM655372 WVI655372 A720908 IW720908 SS720908 ACO720908 AMK720908 AWG720908 BGC720908 BPY720908 BZU720908 CJQ720908 CTM720908 DDI720908 DNE720908 DXA720908 EGW720908 EQS720908 FAO720908 FKK720908 FUG720908 GEC720908 GNY720908 GXU720908 HHQ720908 HRM720908 IBI720908 ILE720908 IVA720908 JEW720908 JOS720908 JYO720908 KIK720908 KSG720908 LCC720908 LLY720908 LVU720908 MFQ720908 MPM720908 MZI720908 NJE720908 NTA720908 OCW720908 OMS720908 OWO720908 PGK720908 PQG720908 QAC720908 QJY720908 QTU720908 RDQ720908 RNM720908 RXI720908 SHE720908 SRA720908 TAW720908 TKS720908 TUO720908 UEK720908 UOG720908 UYC720908 VHY720908 VRU720908 WBQ720908 WLM720908 WVI720908 A786444 IW786444 SS786444 ACO786444 AMK786444 AWG786444 BGC786444 BPY786444 BZU786444 CJQ786444 CTM786444 DDI786444 DNE786444 DXA786444 EGW786444 EQS786444 FAO786444 FKK786444 FUG786444 GEC786444 GNY786444 GXU786444 HHQ786444 HRM786444 IBI786444 ILE786444 IVA786444 JEW786444 JOS786444 JYO786444 KIK786444 KSG786444 LCC786444 LLY786444 LVU786444 MFQ786444 MPM786444 MZI786444 NJE786444 NTA786444 OCW786444 OMS786444 OWO786444 PGK786444 PQG786444 QAC786444 QJY786444 QTU786444 RDQ786444 RNM786444 RXI786444 SHE786444 SRA786444 TAW786444 TKS786444 TUO786444 UEK786444 UOG786444 UYC786444 VHY786444 VRU786444 WBQ786444 WLM786444 WVI786444 A851980 IW851980 SS851980 ACO851980 AMK851980 AWG851980 BGC851980 BPY851980 BZU851980 CJQ851980 CTM851980 DDI851980 DNE851980 DXA851980 EGW851980 EQS851980 FAO851980 FKK851980 FUG851980 GEC851980 GNY851980 GXU851980 HHQ851980 HRM851980 IBI851980 ILE851980 IVA851980 JEW851980 JOS851980 JYO851980 KIK851980 KSG851980 LCC851980 LLY851980 LVU851980 MFQ851980 MPM851980 MZI851980 NJE851980 NTA851980 OCW851980 OMS851980 OWO851980 PGK851980 PQG851980 QAC851980 QJY851980 QTU851980 RDQ851980 RNM851980 RXI851980 SHE851980 SRA851980 TAW851980 TKS851980 TUO851980 UEK851980 UOG851980 UYC851980 VHY851980 VRU851980 WBQ851980 WLM851980 WVI851980 A917516 IW917516 SS917516 ACO917516 AMK917516 AWG917516 BGC917516 BPY917516 BZU917516 CJQ917516 CTM917516 DDI917516 DNE917516 DXA917516 EGW917516 EQS917516 FAO917516 FKK917516 FUG917516 GEC917516 GNY917516 GXU917516 HHQ917516 HRM917516 IBI917516 ILE917516 IVA917516 JEW917516 JOS917516 JYO917516 KIK917516 KSG917516 LCC917516 LLY917516 LVU917516 MFQ917516 MPM917516 MZI917516 NJE917516 NTA917516 OCW917516 OMS917516 OWO917516 PGK917516 PQG917516 QAC917516 QJY917516 QTU917516 RDQ917516 RNM917516 RXI917516 SHE917516 SRA917516 TAW917516 TKS917516 TUO917516 UEK917516 UOG917516 UYC917516 VHY917516 VRU917516 WBQ917516 WLM917516 WVI917516 A983052 IW983052 SS983052 ACO983052 AMK983052 AWG983052 BGC983052 BPY983052 BZU983052 CJQ983052 CTM983052 DDI983052 DNE983052 DXA983052 EGW983052 EQS983052 FAO983052 FKK983052 FUG983052 GEC983052 GNY983052 GXU983052 HHQ983052 HRM983052 IBI983052 ILE983052 IVA983052 JEW983052 JOS983052 JYO983052 KIK983052 KSG983052 LCC983052 LLY983052 LVU983052 MFQ983052 MPM983052 MZI983052 NJE983052 NTA983052 OCW983052 OMS983052 OWO983052 PGK983052 PQG983052 QAC983052 QJY983052 QTU983052 RDQ983052 RNM983052 RXI983052 SHE983052 SRA983052 TAW983052 TKS983052 TUO983052 UEK983052 UOG983052 UYC983052 VHY983052 VRU983052 WBQ983052 WLM983052 WVI983052">
      <mc:AlternateContent xmlns:x12ac="http://schemas.microsoft.com/office/spreadsheetml/2011/1/ac" xmlns:mc="http://schemas.openxmlformats.org/markup-compatibility/2006">
        <mc:Choice Requires="x12ac">
          <x12ac:list>Käyttö- ja kiinteä omaisuus, Ostopalvelut,"Aineet, tarvikkeet ja muut kustannukset", Matkakustannukset (15% malli), Yksikkökustannus</x12ac:list>
        </mc:Choice>
        <mc:Fallback>
          <formula1>"Käyttö- ja kiinteä omaisuus, Ostopalvelut,Aineet, tarvikkeet ja muut kustannukset, Matkakustannukset (15% malli), Yksikkökustannus"</formula1>
        </mc:Fallback>
      </mc:AlternateContent>
    </dataValidation>
    <dataValidation allowBlank="1" showInputMessage="1" showErrorMessage="1" promptTitle="OHJE" prompt="Voit halutessasi antaa lisätietoja hanketoimintojen kustannuksiin liittyen." sqref="A57:F60 IW57:JB60 SS57:SX60 ACO57:ACT60 AMK57:AMP60 AWG57:AWL60 BGC57:BGH60 BPY57:BQD60 BZU57:BZZ60 CJQ57:CJV60 CTM57:CTR60 DDI57:DDN60 DNE57:DNJ60 DXA57:DXF60 EGW57:EHB60 EQS57:EQX60 FAO57:FAT60 FKK57:FKP60 FUG57:FUL60 GEC57:GEH60 GNY57:GOD60 GXU57:GXZ60 HHQ57:HHV60 HRM57:HRR60 IBI57:IBN60 ILE57:ILJ60 IVA57:IVF60 JEW57:JFB60 JOS57:JOX60 JYO57:JYT60 KIK57:KIP60 KSG57:KSL60 LCC57:LCH60 LLY57:LMD60 LVU57:LVZ60 MFQ57:MFV60 MPM57:MPR60 MZI57:MZN60 NJE57:NJJ60 NTA57:NTF60 OCW57:ODB60 OMS57:OMX60 OWO57:OWT60 PGK57:PGP60 PQG57:PQL60 QAC57:QAH60 QJY57:QKD60 QTU57:QTZ60 RDQ57:RDV60 RNM57:RNR60 RXI57:RXN60 SHE57:SHJ60 SRA57:SRF60 TAW57:TBB60 TKS57:TKX60 TUO57:TUT60 UEK57:UEP60 UOG57:UOL60 UYC57:UYH60 VHY57:VID60 VRU57:VRZ60 WBQ57:WBV60 WLM57:WLR60 WVI57:WVN60 A65593:F65596 IW65593:JB65596 SS65593:SX65596 ACO65593:ACT65596 AMK65593:AMP65596 AWG65593:AWL65596 BGC65593:BGH65596 BPY65593:BQD65596 BZU65593:BZZ65596 CJQ65593:CJV65596 CTM65593:CTR65596 DDI65593:DDN65596 DNE65593:DNJ65596 DXA65593:DXF65596 EGW65593:EHB65596 EQS65593:EQX65596 FAO65593:FAT65596 FKK65593:FKP65596 FUG65593:FUL65596 GEC65593:GEH65596 GNY65593:GOD65596 GXU65593:GXZ65596 HHQ65593:HHV65596 HRM65593:HRR65596 IBI65593:IBN65596 ILE65593:ILJ65596 IVA65593:IVF65596 JEW65593:JFB65596 JOS65593:JOX65596 JYO65593:JYT65596 KIK65593:KIP65596 KSG65593:KSL65596 LCC65593:LCH65596 LLY65593:LMD65596 LVU65593:LVZ65596 MFQ65593:MFV65596 MPM65593:MPR65596 MZI65593:MZN65596 NJE65593:NJJ65596 NTA65593:NTF65596 OCW65593:ODB65596 OMS65593:OMX65596 OWO65593:OWT65596 PGK65593:PGP65596 PQG65593:PQL65596 QAC65593:QAH65596 QJY65593:QKD65596 QTU65593:QTZ65596 RDQ65593:RDV65596 RNM65593:RNR65596 RXI65593:RXN65596 SHE65593:SHJ65596 SRA65593:SRF65596 TAW65593:TBB65596 TKS65593:TKX65596 TUO65593:TUT65596 UEK65593:UEP65596 UOG65593:UOL65596 UYC65593:UYH65596 VHY65593:VID65596 VRU65593:VRZ65596 WBQ65593:WBV65596 WLM65593:WLR65596 WVI65593:WVN65596 A131129:F131132 IW131129:JB131132 SS131129:SX131132 ACO131129:ACT131132 AMK131129:AMP131132 AWG131129:AWL131132 BGC131129:BGH131132 BPY131129:BQD131132 BZU131129:BZZ131132 CJQ131129:CJV131132 CTM131129:CTR131132 DDI131129:DDN131132 DNE131129:DNJ131132 DXA131129:DXF131132 EGW131129:EHB131132 EQS131129:EQX131132 FAO131129:FAT131132 FKK131129:FKP131132 FUG131129:FUL131132 GEC131129:GEH131132 GNY131129:GOD131132 GXU131129:GXZ131132 HHQ131129:HHV131132 HRM131129:HRR131132 IBI131129:IBN131132 ILE131129:ILJ131132 IVA131129:IVF131132 JEW131129:JFB131132 JOS131129:JOX131132 JYO131129:JYT131132 KIK131129:KIP131132 KSG131129:KSL131132 LCC131129:LCH131132 LLY131129:LMD131132 LVU131129:LVZ131132 MFQ131129:MFV131132 MPM131129:MPR131132 MZI131129:MZN131132 NJE131129:NJJ131132 NTA131129:NTF131132 OCW131129:ODB131132 OMS131129:OMX131132 OWO131129:OWT131132 PGK131129:PGP131132 PQG131129:PQL131132 QAC131129:QAH131132 QJY131129:QKD131132 QTU131129:QTZ131132 RDQ131129:RDV131132 RNM131129:RNR131132 RXI131129:RXN131132 SHE131129:SHJ131132 SRA131129:SRF131132 TAW131129:TBB131132 TKS131129:TKX131132 TUO131129:TUT131132 UEK131129:UEP131132 UOG131129:UOL131132 UYC131129:UYH131132 VHY131129:VID131132 VRU131129:VRZ131132 WBQ131129:WBV131132 WLM131129:WLR131132 WVI131129:WVN131132 A196665:F196668 IW196665:JB196668 SS196665:SX196668 ACO196665:ACT196668 AMK196665:AMP196668 AWG196665:AWL196668 BGC196665:BGH196668 BPY196665:BQD196668 BZU196665:BZZ196668 CJQ196665:CJV196668 CTM196665:CTR196668 DDI196665:DDN196668 DNE196665:DNJ196668 DXA196665:DXF196668 EGW196665:EHB196668 EQS196665:EQX196668 FAO196665:FAT196668 FKK196665:FKP196668 FUG196665:FUL196668 GEC196665:GEH196668 GNY196665:GOD196668 GXU196665:GXZ196668 HHQ196665:HHV196668 HRM196665:HRR196668 IBI196665:IBN196668 ILE196665:ILJ196668 IVA196665:IVF196668 JEW196665:JFB196668 JOS196665:JOX196668 JYO196665:JYT196668 KIK196665:KIP196668 KSG196665:KSL196668 LCC196665:LCH196668 LLY196665:LMD196668 LVU196665:LVZ196668 MFQ196665:MFV196668 MPM196665:MPR196668 MZI196665:MZN196668 NJE196665:NJJ196668 NTA196665:NTF196668 OCW196665:ODB196668 OMS196665:OMX196668 OWO196665:OWT196668 PGK196665:PGP196668 PQG196665:PQL196668 QAC196665:QAH196668 QJY196665:QKD196668 QTU196665:QTZ196668 RDQ196665:RDV196668 RNM196665:RNR196668 RXI196665:RXN196668 SHE196665:SHJ196668 SRA196665:SRF196668 TAW196665:TBB196668 TKS196665:TKX196668 TUO196665:TUT196668 UEK196665:UEP196668 UOG196665:UOL196668 UYC196665:UYH196668 VHY196665:VID196668 VRU196665:VRZ196668 WBQ196665:WBV196668 WLM196665:WLR196668 WVI196665:WVN196668 A262201:F262204 IW262201:JB262204 SS262201:SX262204 ACO262201:ACT262204 AMK262201:AMP262204 AWG262201:AWL262204 BGC262201:BGH262204 BPY262201:BQD262204 BZU262201:BZZ262204 CJQ262201:CJV262204 CTM262201:CTR262204 DDI262201:DDN262204 DNE262201:DNJ262204 DXA262201:DXF262204 EGW262201:EHB262204 EQS262201:EQX262204 FAO262201:FAT262204 FKK262201:FKP262204 FUG262201:FUL262204 GEC262201:GEH262204 GNY262201:GOD262204 GXU262201:GXZ262204 HHQ262201:HHV262204 HRM262201:HRR262204 IBI262201:IBN262204 ILE262201:ILJ262204 IVA262201:IVF262204 JEW262201:JFB262204 JOS262201:JOX262204 JYO262201:JYT262204 KIK262201:KIP262204 KSG262201:KSL262204 LCC262201:LCH262204 LLY262201:LMD262204 LVU262201:LVZ262204 MFQ262201:MFV262204 MPM262201:MPR262204 MZI262201:MZN262204 NJE262201:NJJ262204 NTA262201:NTF262204 OCW262201:ODB262204 OMS262201:OMX262204 OWO262201:OWT262204 PGK262201:PGP262204 PQG262201:PQL262204 QAC262201:QAH262204 QJY262201:QKD262204 QTU262201:QTZ262204 RDQ262201:RDV262204 RNM262201:RNR262204 RXI262201:RXN262204 SHE262201:SHJ262204 SRA262201:SRF262204 TAW262201:TBB262204 TKS262201:TKX262204 TUO262201:TUT262204 UEK262201:UEP262204 UOG262201:UOL262204 UYC262201:UYH262204 VHY262201:VID262204 VRU262201:VRZ262204 WBQ262201:WBV262204 WLM262201:WLR262204 WVI262201:WVN262204 A327737:F327740 IW327737:JB327740 SS327737:SX327740 ACO327737:ACT327740 AMK327737:AMP327740 AWG327737:AWL327740 BGC327737:BGH327740 BPY327737:BQD327740 BZU327737:BZZ327740 CJQ327737:CJV327740 CTM327737:CTR327740 DDI327737:DDN327740 DNE327737:DNJ327740 DXA327737:DXF327740 EGW327737:EHB327740 EQS327737:EQX327740 FAO327737:FAT327740 FKK327737:FKP327740 FUG327737:FUL327740 GEC327737:GEH327740 GNY327737:GOD327740 GXU327737:GXZ327740 HHQ327737:HHV327740 HRM327737:HRR327740 IBI327737:IBN327740 ILE327737:ILJ327740 IVA327737:IVF327740 JEW327737:JFB327740 JOS327737:JOX327740 JYO327737:JYT327740 KIK327737:KIP327740 KSG327737:KSL327740 LCC327737:LCH327740 LLY327737:LMD327740 LVU327737:LVZ327740 MFQ327737:MFV327740 MPM327737:MPR327740 MZI327737:MZN327740 NJE327737:NJJ327740 NTA327737:NTF327740 OCW327737:ODB327740 OMS327737:OMX327740 OWO327737:OWT327740 PGK327737:PGP327740 PQG327737:PQL327740 QAC327737:QAH327740 QJY327737:QKD327740 QTU327737:QTZ327740 RDQ327737:RDV327740 RNM327737:RNR327740 RXI327737:RXN327740 SHE327737:SHJ327740 SRA327737:SRF327740 TAW327737:TBB327740 TKS327737:TKX327740 TUO327737:TUT327740 UEK327737:UEP327740 UOG327737:UOL327740 UYC327737:UYH327740 VHY327737:VID327740 VRU327737:VRZ327740 WBQ327737:WBV327740 WLM327737:WLR327740 WVI327737:WVN327740 A393273:F393276 IW393273:JB393276 SS393273:SX393276 ACO393273:ACT393276 AMK393273:AMP393276 AWG393273:AWL393276 BGC393273:BGH393276 BPY393273:BQD393276 BZU393273:BZZ393276 CJQ393273:CJV393276 CTM393273:CTR393276 DDI393273:DDN393276 DNE393273:DNJ393276 DXA393273:DXF393276 EGW393273:EHB393276 EQS393273:EQX393276 FAO393273:FAT393276 FKK393273:FKP393276 FUG393273:FUL393276 GEC393273:GEH393276 GNY393273:GOD393276 GXU393273:GXZ393276 HHQ393273:HHV393276 HRM393273:HRR393276 IBI393273:IBN393276 ILE393273:ILJ393276 IVA393273:IVF393276 JEW393273:JFB393276 JOS393273:JOX393276 JYO393273:JYT393276 KIK393273:KIP393276 KSG393273:KSL393276 LCC393273:LCH393276 LLY393273:LMD393276 LVU393273:LVZ393276 MFQ393273:MFV393276 MPM393273:MPR393276 MZI393273:MZN393276 NJE393273:NJJ393276 NTA393273:NTF393276 OCW393273:ODB393276 OMS393273:OMX393276 OWO393273:OWT393276 PGK393273:PGP393276 PQG393273:PQL393276 QAC393273:QAH393276 QJY393273:QKD393276 QTU393273:QTZ393276 RDQ393273:RDV393276 RNM393273:RNR393276 RXI393273:RXN393276 SHE393273:SHJ393276 SRA393273:SRF393276 TAW393273:TBB393276 TKS393273:TKX393276 TUO393273:TUT393276 UEK393273:UEP393276 UOG393273:UOL393276 UYC393273:UYH393276 VHY393273:VID393276 VRU393273:VRZ393276 WBQ393273:WBV393276 WLM393273:WLR393276 WVI393273:WVN393276 A458809:F458812 IW458809:JB458812 SS458809:SX458812 ACO458809:ACT458812 AMK458809:AMP458812 AWG458809:AWL458812 BGC458809:BGH458812 BPY458809:BQD458812 BZU458809:BZZ458812 CJQ458809:CJV458812 CTM458809:CTR458812 DDI458809:DDN458812 DNE458809:DNJ458812 DXA458809:DXF458812 EGW458809:EHB458812 EQS458809:EQX458812 FAO458809:FAT458812 FKK458809:FKP458812 FUG458809:FUL458812 GEC458809:GEH458812 GNY458809:GOD458812 GXU458809:GXZ458812 HHQ458809:HHV458812 HRM458809:HRR458812 IBI458809:IBN458812 ILE458809:ILJ458812 IVA458809:IVF458812 JEW458809:JFB458812 JOS458809:JOX458812 JYO458809:JYT458812 KIK458809:KIP458812 KSG458809:KSL458812 LCC458809:LCH458812 LLY458809:LMD458812 LVU458809:LVZ458812 MFQ458809:MFV458812 MPM458809:MPR458812 MZI458809:MZN458812 NJE458809:NJJ458812 NTA458809:NTF458812 OCW458809:ODB458812 OMS458809:OMX458812 OWO458809:OWT458812 PGK458809:PGP458812 PQG458809:PQL458812 QAC458809:QAH458812 QJY458809:QKD458812 QTU458809:QTZ458812 RDQ458809:RDV458812 RNM458809:RNR458812 RXI458809:RXN458812 SHE458809:SHJ458812 SRA458809:SRF458812 TAW458809:TBB458812 TKS458809:TKX458812 TUO458809:TUT458812 UEK458809:UEP458812 UOG458809:UOL458812 UYC458809:UYH458812 VHY458809:VID458812 VRU458809:VRZ458812 WBQ458809:WBV458812 WLM458809:WLR458812 WVI458809:WVN458812 A524345:F524348 IW524345:JB524348 SS524345:SX524348 ACO524345:ACT524348 AMK524345:AMP524348 AWG524345:AWL524348 BGC524345:BGH524348 BPY524345:BQD524348 BZU524345:BZZ524348 CJQ524345:CJV524348 CTM524345:CTR524348 DDI524345:DDN524348 DNE524345:DNJ524348 DXA524345:DXF524348 EGW524345:EHB524348 EQS524345:EQX524348 FAO524345:FAT524348 FKK524345:FKP524348 FUG524345:FUL524348 GEC524345:GEH524348 GNY524345:GOD524348 GXU524345:GXZ524348 HHQ524345:HHV524348 HRM524345:HRR524348 IBI524345:IBN524348 ILE524345:ILJ524348 IVA524345:IVF524348 JEW524345:JFB524348 JOS524345:JOX524348 JYO524345:JYT524348 KIK524345:KIP524348 KSG524345:KSL524348 LCC524345:LCH524348 LLY524345:LMD524348 LVU524345:LVZ524348 MFQ524345:MFV524348 MPM524345:MPR524348 MZI524345:MZN524348 NJE524345:NJJ524348 NTA524345:NTF524348 OCW524345:ODB524348 OMS524345:OMX524348 OWO524345:OWT524348 PGK524345:PGP524348 PQG524345:PQL524348 QAC524345:QAH524348 QJY524345:QKD524348 QTU524345:QTZ524348 RDQ524345:RDV524348 RNM524345:RNR524348 RXI524345:RXN524348 SHE524345:SHJ524348 SRA524345:SRF524348 TAW524345:TBB524348 TKS524345:TKX524348 TUO524345:TUT524348 UEK524345:UEP524348 UOG524345:UOL524348 UYC524345:UYH524348 VHY524345:VID524348 VRU524345:VRZ524348 WBQ524345:WBV524348 WLM524345:WLR524348 WVI524345:WVN524348 A589881:F589884 IW589881:JB589884 SS589881:SX589884 ACO589881:ACT589884 AMK589881:AMP589884 AWG589881:AWL589884 BGC589881:BGH589884 BPY589881:BQD589884 BZU589881:BZZ589884 CJQ589881:CJV589884 CTM589881:CTR589884 DDI589881:DDN589884 DNE589881:DNJ589884 DXA589881:DXF589884 EGW589881:EHB589884 EQS589881:EQX589884 FAO589881:FAT589884 FKK589881:FKP589884 FUG589881:FUL589884 GEC589881:GEH589884 GNY589881:GOD589884 GXU589881:GXZ589884 HHQ589881:HHV589884 HRM589881:HRR589884 IBI589881:IBN589884 ILE589881:ILJ589884 IVA589881:IVF589884 JEW589881:JFB589884 JOS589881:JOX589884 JYO589881:JYT589884 KIK589881:KIP589884 KSG589881:KSL589884 LCC589881:LCH589884 LLY589881:LMD589884 LVU589881:LVZ589884 MFQ589881:MFV589884 MPM589881:MPR589884 MZI589881:MZN589884 NJE589881:NJJ589884 NTA589881:NTF589884 OCW589881:ODB589884 OMS589881:OMX589884 OWO589881:OWT589884 PGK589881:PGP589884 PQG589881:PQL589884 QAC589881:QAH589884 QJY589881:QKD589884 QTU589881:QTZ589884 RDQ589881:RDV589884 RNM589881:RNR589884 RXI589881:RXN589884 SHE589881:SHJ589884 SRA589881:SRF589884 TAW589881:TBB589884 TKS589881:TKX589884 TUO589881:TUT589884 UEK589881:UEP589884 UOG589881:UOL589884 UYC589881:UYH589884 VHY589881:VID589884 VRU589881:VRZ589884 WBQ589881:WBV589884 WLM589881:WLR589884 WVI589881:WVN589884 A655417:F655420 IW655417:JB655420 SS655417:SX655420 ACO655417:ACT655420 AMK655417:AMP655420 AWG655417:AWL655420 BGC655417:BGH655420 BPY655417:BQD655420 BZU655417:BZZ655420 CJQ655417:CJV655420 CTM655417:CTR655420 DDI655417:DDN655420 DNE655417:DNJ655420 DXA655417:DXF655420 EGW655417:EHB655420 EQS655417:EQX655420 FAO655417:FAT655420 FKK655417:FKP655420 FUG655417:FUL655420 GEC655417:GEH655420 GNY655417:GOD655420 GXU655417:GXZ655420 HHQ655417:HHV655420 HRM655417:HRR655420 IBI655417:IBN655420 ILE655417:ILJ655420 IVA655417:IVF655420 JEW655417:JFB655420 JOS655417:JOX655420 JYO655417:JYT655420 KIK655417:KIP655420 KSG655417:KSL655420 LCC655417:LCH655420 LLY655417:LMD655420 LVU655417:LVZ655420 MFQ655417:MFV655420 MPM655417:MPR655420 MZI655417:MZN655420 NJE655417:NJJ655420 NTA655417:NTF655420 OCW655417:ODB655420 OMS655417:OMX655420 OWO655417:OWT655420 PGK655417:PGP655420 PQG655417:PQL655420 QAC655417:QAH655420 QJY655417:QKD655420 QTU655417:QTZ655420 RDQ655417:RDV655420 RNM655417:RNR655420 RXI655417:RXN655420 SHE655417:SHJ655420 SRA655417:SRF655420 TAW655417:TBB655420 TKS655417:TKX655420 TUO655417:TUT655420 UEK655417:UEP655420 UOG655417:UOL655420 UYC655417:UYH655420 VHY655417:VID655420 VRU655417:VRZ655420 WBQ655417:WBV655420 WLM655417:WLR655420 WVI655417:WVN655420 A720953:F720956 IW720953:JB720956 SS720953:SX720956 ACO720953:ACT720956 AMK720953:AMP720956 AWG720953:AWL720956 BGC720953:BGH720956 BPY720953:BQD720956 BZU720953:BZZ720956 CJQ720953:CJV720956 CTM720953:CTR720956 DDI720953:DDN720956 DNE720953:DNJ720956 DXA720953:DXF720956 EGW720953:EHB720956 EQS720953:EQX720956 FAO720953:FAT720956 FKK720953:FKP720956 FUG720953:FUL720956 GEC720953:GEH720956 GNY720953:GOD720956 GXU720953:GXZ720956 HHQ720953:HHV720956 HRM720953:HRR720956 IBI720953:IBN720956 ILE720953:ILJ720956 IVA720953:IVF720956 JEW720953:JFB720956 JOS720953:JOX720956 JYO720953:JYT720956 KIK720953:KIP720956 KSG720953:KSL720956 LCC720953:LCH720956 LLY720953:LMD720956 LVU720953:LVZ720956 MFQ720953:MFV720956 MPM720953:MPR720956 MZI720953:MZN720956 NJE720953:NJJ720956 NTA720953:NTF720956 OCW720953:ODB720956 OMS720953:OMX720956 OWO720953:OWT720956 PGK720953:PGP720956 PQG720953:PQL720956 QAC720953:QAH720956 QJY720953:QKD720956 QTU720953:QTZ720956 RDQ720953:RDV720956 RNM720953:RNR720956 RXI720953:RXN720956 SHE720953:SHJ720956 SRA720953:SRF720956 TAW720953:TBB720956 TKS720953:TKX720956 TUO720953:TUT720956 UEK720953:UEP720956 UOG720953:UOL720956 UYC720953:UYH720956 VHY720953:VID720956 VRU720953:VRZ720956 WBQ720953:WBV720956 WLM720953:WLR720956 WVI720953:WVN720956 A786489:F786492 IW786489:JB786492 SS786489:SX786492 ACO786489:ACT786492 AMK786489:AMP786492 AWG786489:AWL786492 BGC786489:BGH786492 BPY786489:BQD786492 BZU786489:BZZ786492 CJQ786489:CJV786492 CTM786489:CTR786492 DDI786489:DDN786492 DNE786489:DNJ786492 DXA786489:DXF786492 EGW786489:EHB786492 EQS786489:EQX786492 FAO786489:FAT786492 FKK786489:FKP786492 FUG786489:FUL786492 GEC786489:GEH786492 GNY786489:GOD786492 GXU786489:GXZ786492 HHQ786489:HHV786492 HRM786489:HRR786492 IBI786489:IBN786492 ILE786489:ILJ786492 IVA786489:IVF786492 JEW786489:JFB786492 JOS786489:JOX786492 JYO786489:JYT786492 KIK786489:KIP786492 KSG786489:KSL786492 LCC786489:LCH786492 LLY786489:LMD786492 LVU786489:LVZ786492 MFQ786489:MFV786492 MPM786489:MPR786492 MZI786489:MZN786492 NJE786489:NJJ786492 NTA786489:NTF786492 OCW786489:ODB786492 OMS786489:OMX786492 OWO786489:OWT786492 PGK786489:PGP786492 PQG786489:PQL786492 QAC786489:QAH786492 QJY786489:QKD786492 QTU786489:QTZ786492 RDQ786489:RDV786492 RNM786489:RNR786492 RXI786489:RXN786492 SHE786489:SHJ786492 SRA786489:SRF786492 TAW786489:TBB786492 TKS786489:TKX786492 TUO786489:TUT786492 UEK786489:UEP786492 UOG786489:UOL786492 UYC786489:UYH786492 VHY786489:VID786492 VRU786489:VRZ786492 WBQ786489:WBV786492 WLM786489:WLR786492 WVI786489:WVN786492 A852025:F852028 IW852025:JB852028 SS852025:SX852028 ACO852025:ACT852028 AMK852025:AMP852028 AWG852025:AWL852028 BGC852025:BGH852028 BPY852025:BQD852028 BZU852025:BZZ852028 CJQ852025:CJV852028 CTM852025:CTR852028 DDI852025:DDN852028 DNE852025:DNJ852028 DXA852025:DXF852028 EGW852025:EHB852028 EQS852025:EQX852028 FAO852025:FAT852028 FKK852025:FKP852028 FUG852025:FUL852028 GEC852025:GEH852028 GNY852025:GOD852028 GXU852025:GXZ852028 HHQ852025:HHV852028 HRM852025:HRR852028 IBI852025:IBN852028 ILE852025:ILJ852028 IVA852025:IVF852028 JEW852025:JFB852028 JOS852025:JOX852028 JYO852025:JYT852028 KIK852025:KIP852028 KSG852025:KSL852028 LCC852025:LCH852028 LLY852025:LMD852028 LVU852025:LVZ852028 MFQ852025:MFV852028 MPM852025:MPR852028 MZI852025:MZN852028 NJE852025:NJJ852028 NTA852025:NTF852028 OCW852025:ODB852028 OMS852025:OMX852028 OWO852025:OWT852028 PGK852025:PGP852028 PQG852025:PQL852028 QAC852025:QAH852028 QJY852025:QKD852028 QTU852025:QTZ852028 RDQ852025:RDV852028 RNM852025:RNR852028 RXI852025:RXN852028 SHE852025:SHJ852028 SRA852025:SRF852028 TAW852025:TBB852028 TKS852025:TKX852028 TUO852025:TUT852028 UEK852025:UEP852028 UOG852025:UOL852028 UYC852025:UYH852028 VHY852025:VID852028 VRU852025:VRZ852028 WBQ852025:WBV852028 WLM852025:WLR852028 WVI852025:WVN852028 A917561:F917564 IW917561:JB917564 SS917561:SX917564 ACO917561:ACT917564 AMK917561:AMP917564 AWG917561:AWL917564 BGC917561:BGH917564 BPY917561:BQD917564 BZU917561:BZZ917564 CJQ917561:CJV917564 CTM917561:CTR917564 DDI917561:DDN917564 DNE917561:DNJ917564 DXA917561:DXF917564 EGW917561:EHB917564 EQS917561:EQX917564 FAO917561:FAT917564 FKK917561:FKP917564 FUG917561:FUL917564 GEC917561:GEH917564 GNY917561:GOD917564 GXU917561:GXZ917564 HHQ917561:HHV917564 HRM917561:HRR917564 IBI917561:IBN917564 ILE917561:ILJ917564 IVA917561:IVF917564 JEW917561:JFB917564 JOS917561:JOX917564 JYO917561:JYT917564 KIK917561:KIP917564 KSG917561:KSL917564 LCC917561:LCH917564 LLY917561:LMD917564 LVU917561:LVZ917564 MFQ917561:MFV917564 MPM917561:MPR917564 MZI917561:MZN917564 NJE917561:NJJ917564 NTA917561:NTF917564 OCW917561:ODB917564 OMS917561:OMX917564 OWO917561:OWT917564 PGK917561:PGP917564 PQG917561:PQL917564 QAC917561:QAH917564 QJY917561:QKD917564 QTU917561:QTZ917564 RDQ917561:RDV917564 RNM917561:RNR917564 RXI917561:RXN917564 SHE917561:SHJ917564 SRA917561:SRF917564 TAW917561:TBB917564 TKS917561:TKX917564 TUO917561:TUT917564 UEK917561:UEP917564 UOG917561:UOL917564 UYC917561:UYH917564 VHY917561:VID917564 VRU917561:VRZ917564 WBQ917561:WBV917564 WLM917561:WLR917564 WVI917561:WVN917564 A983097:F983100 IW983097:JB983100 SS983097:SX983100 ACO983097:ACT983100 AMK983097:AMP983100 AWG983097:AWL983100 BGC983097:BGH983100 BPY983097:BQD983100 BZU983097:BZZ983100 CJQ983097:CJV983100 CTM983097:CTR983100 DDI983097:DDN983100 DNE983097:DNJ983100 DXA983097:DXF983100 EGW983097:EHB983100 EQS983097:EQX983100 FAO983097:FAT983100 FKK983097:FKP983100 FUG983097:FUL983100 GEC983097:GEH983100 GNY983097:GOD983100 GXU983097:GXZ983100 HHQ983097:HHV983100 HRM983097:HRR983100 IBI983097:IBN983100 ILE983097:ILJ983100 IVA983097:IVF983100 JEW983097:JFB983100 JOS983097:JOX983100 JYO983097:JYT983100 KIK983097:KIP983100 KSG983097:KSL983100 LCC983097:LCH983100 LLY983097:LMD983100 LVU983097:LVZ983100 MFQ983097:MFV983100 MPM983097:MPR983100 MZI983097:MZN983100 NJE983097:NJJ983100 NTA983097:NTF983100 OCW983097:ODB983100 OMS983097:OMX983100 OWO983097:OWT983100 PGK983097:PGP983100 PQG983097:PQL983100 QAC983097:QAH983100 QJY983097:QKD983100 QTU983097:QTZ983100 RDQ983097:RDV983100 RNM983097:RNR983100 RXI983097:RXN983100 SHE983097:SHJ983100 SRA983097:SRF983100 TAW983097:TBB983100 TKS983097:TKX983100 TUO983097:TUT983100 UEK983097:UEP983100 UOG983097:UOL983100 UYC983097:UYH983100 VHY983097:VID983100 VRU983097:VRZ983100 WBQ983097:WBV983100 WLM983097:WLR983100 WVI983097:WVN983100"/>
    <dataValidation allowBlank="1" showInputMessage="1" showErrorMessage="1" promptTitle="OHJE" prompt="Kirjaa tähän budjetoidut kustannukset kustannuslajitasolla." sqref="D12 IZ12 SV12 ACR12 AMN12 AWJ12 BGF12 BQB12 BZX12 CJT12 CTP12 DDL12 DNH12 DXD12 EGZ12 EQV12 FAR12 FKN12 FUJ12 GEF12 GOB12 GXX12 HHT12 HRP12 IBL12 ILH12 IVD12 JEZ12 JOV12 JYR12 KIN12 KSJ12 LCF12 LMB12 LVX12 MFT12 MPP12 MZL12 NJH12 NTD12 OCZ12 OMV12 OWR12 PGN12 PQJ12 QAF12 QKB12 QTX12 RDT12 RNP12 RXL12 SHH12 SRD12 TAZ12 TKV12 TUR12 UEN12 UOJ12 UYF12 VIB12 VRX12 WBT12 WLP12 WVL12 D65548 IZ65548 SV65548 ACR65548 AMN65548 AWJ65548 BGF65548 BQB65548 BZX65548 CJT65548 CTP65548 DDL65548 DNH65548 DXD65548 EGZ65548 EQV65548 FAR65548 FKN65548 FUJ65548 GEF65548 GOB65548 GXX65548 HHT65548 HRP65548 IBL65548 ILH65548 IVD65548 JEZ65548 JOV65548 JYR65548 KIN65548 KSJ65548 LCF65548 LMB65548 LVX65548 MFT65548 MPP65548 MZL65548 NJH65548 NTD65548 OCZ65548 OMV65548 OWR65548 PGN65548 PQJ65548 QAF65548 QKB65548 QTX65548 RDT65548 RNP65548 RXL65548 SHH65548 SRD65548 TAZ65548 TKV65548 TUR65548 UEN65548 UOJ65548 UYF65548 VIB65548 VRX65548 WBT65548 WLP65548 WVL65548 D131084 IZ131084 SV131084 ACR131084 AMN131084 AWJ131084 BGF131084 BQB131084 BZX131084 CJT131084 CTP131084 DDL131084 DNH131084 DXD131084 EGZ131084 EQV131084 FAR131084 FKN131084 FUJ131084 GEF131084 GOB131084 GXX131084 HHT131084 HRP131084 IBL131084 ILH131084 IVD131084 JEZ131084 JOV131084 JYR131084 KIN131084 KSJ131084 LCF131084 LMB131084 LVX131084 MFT131084 MPP131084 MZL131084 NJH131084 NTD131084 OCZ131084 OMV131084 OWR131084 PGN131084 PQJ131084 QAF131084 QKB131084 QTX131084 RDT131084 RNP131084 RXL131084 SHH131084 SRD131084 TAZ131084 TKV131084 TUR131084 UEN131084 UOJ131084 UYF131084 VIB131084 VRX131084 WBT131084 WLP131084 WVL131084 D196620 IZ196620 SV196620 ACR196620 AMN196620 AWJ196620 BGF196620 BQB196620 BZX196620 CJT196620 CTP196620 DDL196620 DNH196620 DXD196620 EGZ196620 EQV196620 FAR196620 FKN196620 FUJ196620 GEF196620 GOB196620 GXX196620 HHT196620 HRP196620 IBL196620 ILH196620 IVD196620 JEZ196620 JOV196620 JYR196620 KIN196620 KSJ196620 LCF196620 LMB196620 LVX196620 MFT196620 MPP196620 MZL196620 NJH196620 NTD196620 OCZ196620 OMV196620 OWR196620 PGN196620 PQJ196620 QAF196620 QKB196620 QTX196620 RDT196620 RNP196620 RXL196620 SHH196620 SRD196620 TAZ196620 TKV196620 TUR196620 UEN196620 UOJ196620 UYF196620 VIB196620 VRX196620 WBT196620 WLP196620 WVL196620 D262156 IZ262156 SV262156 ACR262156 AMN262156 AWJ262156 BGF262156 BQB262156 BZX262156 CJT262156 CTP262156 DDL262156 DNH262156 DXD262156 EGZ262156 EQV262156 FAR262156 FKN262156 FUJ262156 GEF262156 GOB262156 GXX262156 HHT262156 HRP262156 IBL262156 ILH262156 IVD262156 JEZ262156 JOV262156 JYR262156 KIN262156 KSJ262156 LCF262156 LMB262156 LVX262156 MFT262156 MPP262156 MZL262156 NJH262156 NTD262156 OCZ262156 OMV262156 OWR262156 PGN262156 PQJ262156 QAF262156 QKB262156 QTX262156 RDT262156 RNP262156 RXL262156 SHH262156 SRD262156 TAZ262156 TKV262156 TUR262156 UEN262156 UOJ262156 UYF262156 VIB262156 VRX262156 WBT262156 WLP262156 WVL262156 D327692 IZ327692 SV327692 ACR327692 AMN327692 AWJ327692 BGF327692 BQB327692 BZX327692 CJT327692 CTP327692 DDL327692 DNH327692 DXD327692 EGZ327692 EQV327692 FAR327692 FKN327692 FUJ327692 GEF327692 GOB327692 GXX327692 HHT327692 HRP327692 IBL327692 ILH327692 IVD327692 JEZ327692 JOV327692 JYR327692 KIN327692 KSJ327692 LCF327692 LMB327692 LVX327692 MFT327692 MPP327692 MZL327692 NJH327692 NTD327692 OCZ327692 OMV327692 OWR327692 PGN327692 PQJ327692 QAF327692 QKB327692 QTX327692 RDT327692 RNP327692 RXL327692 SHH327692 SRD327692 TAZ327692 TKV327692 TUR327692 UEN327692 UOJ327692 UYF327692 VIB327692 VRX327692 WBT327692 WLP327692 WVL327692 D393228 IZ393228 SV393228 ACR393228 AMN393228 AWJ393228 BGF393228 BQB393228 BZX393228 CJT393228 CTP393228 DDL393228 DNH393228 DXD393228 EGZ393228 EQV393228 FAR393228 FKN393228 FUJ393228 GEF393228 GOB393228 GXX393228 HHT393228 HRP393228 IBL393228 ILH393228 IVD393228 JEZ393228 JOV393228 JYR393228 KIN393228 KSJ393228 LCF393228 LMB393228 LVX393228 MFT393228 MPP393228 MZL393228 NJH393228 NTD393228 OCZ393228 OMV393228 OWR393228 PGN393228 PQJ393228 QAF393228 QKB393228 QTX393228 RDT393228 RNP393228 RXL393228 SHH393228 SRD393228 TAZ393228 TKV393228 TUR393228 UEN393228 UOJ393228 UYF393228 VIB393228 VRX393228 WBT393228 WLP393228 WVL393228 D458764 IZ458764 SV458764 ACR458764 AMN458764 AWJ458764 BGF458764 BQB458764 BZX458764 CJT458764 CTP458764 DDL458764 DNH458764 DXD458764 EGZ458764 EQV458764 FAR458764 FKN458764 FUJ458764 GEF458764 GOB458764 GXX458764 HHT458764 HRP458764 IBL458764 ILH458764 IVD458764 JEZ458764 JOV458764 JYR458764 KIN458764 KSJ458764 LCF458764 LMB458764 LVX458764 MFT458764 MPP458764 MZL458764 NJH458764 NTD458764 OCZ458764 OMV458764 OWR458764 PGN458764 PQJ458764 QAF458764 QKB458764 QTX458764 RDT458764 RNP458764 RXL458764 SHH458764 SRD458764 TAZ458764 TKV458764 TUR458764 UEN458764 UOJ458764 UYF458764 VIB458764 VRX458764 WBT458764 WLP458764 WVL458764 D524300 IZ524300 SV524300 ACR524300 AMN524300 AWJ524300 BGF524300 BQB524300 BZX524300 CJT524300 CTP524300 DDL524300 DNH524300 DXD524300 EGZ524300 EQV524300 FAR524300 FKN524300 FUJ524300 GEF524300 GOB524300 GXX524300 HHT524300 HRP524300 IBL524300 ILH524300 IVD524300 JEZ524300 JOV524300 JYR524300 KIN524300 KSJ524300 LCF524300 LMB524300 LVX524300 MFT524300 MPP524300 MZL524300 NJH524300 NTD524300 OCZ524300 OMV524300 OWR524300 PGN524300 PQJ524300 QAF524300 QKB524300 QTX524300 RDT524300 RNP524300 RXL524300 SHH524300 SRD524300 TAZ524300 TKV524300 TUR524300 UEN524300 UOJ524300 UYF524300 VIB524300 VRX524300 WBT524300 WLP524300 WVL524300 D589836 IZ589836 SV589836 ACR589836 AMN589836 AWJ589836 BGF589836 BQB589836 BZX589836 CJT589836 CTP589836 DDL589836 DNH589836 DXD589836 EGZ589836 EQV589836 FAR589836 FKN589836 FUJ589836 GEF589836 GOB589836 GXX589836 HHT589836 HRP589836 IBL589836 ILH589836 IVD589836 JEZ589836 JOV589836 JYR589836 KIN589836 KSJ589836 LCF589836 LMB589836 LVX589836 MFT589836 MPP589836 MZL589836 NJH589836 NTD589836 OCZ589836 OMV589836 OWR589836 PGN589836 PQJ589836 QAF589836 QKB589836 QTX589836 RDT589836 RNP589836 RXL589836 SHH589836 SRD589836 TAZ589836 TKV589836 TUR589836 UEN589836 UOJ589836 UYF589836 VIB589836 VRX589836 WBT589836 WLP589836 WVL589836 D655372 IZ655372 SV655372 ACR655372 AMN655372 AWJ655372 BGF655372 BQB655372 BZX655372 CJT655372 CTP655372 DDL655372 DNH655372 DXD655372 EGZ655372 EQV655372 FAR655372 FKN655372 FUJ655372 GEF655372 GOB655372 GXX655372 HHT655372 HRP655372 IBL655372 ILH655372 IVD655372 JEZ655372 JOV655372 JYR655372 KIN655372 KSJ655372 LCF655372 LMB655372 LVX655372 MFT655372 MPP655372 MZL655372 NJH655372 NTD655372 OCZ655372 OMV655372 OWR655372 PGN655372 PQJ655372 QAF655372 QKB655372 QTX655372 RDT655372 RNP655372 RXL655372 SHH655372 SRD655372 TAZ655372 TKV655372 TUR655372 UEN655372 UOJ655372 UYF655372 VIB655372 VRX655372 WBT655372 WLP655372 WVL655372 D720908 IZ720908 SV720908 ACR720908 AMN720908 AWJ720908 BGF720908 BQB720908 BZX720908 CJT720908 CTP720908 DDL720908 DNH720908 DXD720908 EGZ720908 EQV720908 FAR720908 FKN720908 FUJ720908 GEF720908 GOB720908 GXX720908 HHT720908 HRP720908 IBL720908 ILH720908 IVD720908 JEZ720908 JOV720908 JYR720908 KIN720908 KSJ720908 LCF720908 LMB720908 LVX720908 MFT720908 MPP720908 MZL720908 NJH720908 NTD720908 OCZ720908 OMV720908 OWR720908 PGN720908 PQJ720908 QAF720908 QKB720908 QTX720908 RDT720908 RNP720908 RXL720908 SHH720908 SRD720908 TAZ720908 TKV720908 TUR720908 UEN720908 UOJ720908 UYF720908 VIB720908 VRX720908 WBT720908 WLP720908 WVL720908 D786444 IZ786444 SV786444 ACR786444 AMN786444 AWJ786444 BGF786444 BQB786444 BZX786444 CJT786444 CTP786444 DDL786444 DNH786444 DXD786444 EGZ786444 EQV786444 FAR786444 FKN786444 FUJ786444 GEF786444 GOB786444 GXX786444 HHT786444 HRP786444 IBL786444 ILH786444 IVD786444 JEZ786444 JOV786444 JYR786444 KIN786444 KSJ786444 LCF786444 LMB786444 LVX786444 MFT786444 MPP786444 MZL786444 NJH786444 NTD786444 OCZ786444 OMV786444 OWR786444 PGN786444 PQJ786444 QAF786444 QKB786444 QTX786444 RDT786444 RNP786444 RXL786444 SHH786444 SRD786444 TAZ786444 TKV786444 TUR786444 UEN786444 UOJ786444 UYF786444 VIB786444 VRX786444 WBT786444 WLP786444 WVL786444 D851980 IZ851980 SV851980 ACR851980 AMN851980 AWJ851980 BGF851980 BQB851980 BZX851980 CJT851980 CTP851980 DDL851980 DNH851980 DXD851980 EGZ851980 EQV851980 FAR851980 FKN851980 FUJ851980 GEF851980 GOB851980 GXX851980 HHT851980 HRP851980 IBL851980 ILH851980 IVD851980 JEZ851980 JOV851980 JYR851980 KIN851980 KSJ851980 LCF851980 LMB851980 LVX851980 MFT851980 MPP851980 MZL851980 NJH851980 NTD851980 OCZ851980 OMV851980 OWR851980 PGN851980 PQJ851980 QAF851980 QKB851980 QTX851980 RDT851980 RNP851980 RXL851980 SHH851980 SRD851980 TAZ851980 TKV851980 TUR851980 UEN851980 UOJ851980 UYF851980 VIB851980 VRX851980 WBT851980 WLP851980 WVL851980 D917516 IZ917516 SV917516 ACR917516 AMN917516 AWJ917516 BGF917516 BQB917516 BZX917516 CJT917516 CTP917516 DDL917516 DNH917516 DXD917516 EGZ917516 EQV917516 FAR917516 FKN917516 FUJ917516 GEF917516 GOB917516 GXX917516 HHT917516 HRP917516 IBL917516 ILH917516 IVD917516 JEZ917516 JOV917516 JYR917516 KIN917516 KSJ917516 LCF917516 LMB917516 LVX917516 MFT917516 MPP917516 MZL917516 NJH917516 NTD917516 OCZ917516 OMV917516 OWR917516 PGN917516 PQJ917516 QAF917516 QKB917516 QTX917516 RDT917516 RNP917516 RXL917516 SHH917516 SRD917516 TAZ917516 TKV917516 TUR917516 UEN917516 UOJ917516 UYF917516 VIB917516 VRX917516 WBT917516 WLP917516 WVL917516 D983052 IZ983052 SV983052 ACR983052 AMN983052 AWJ983052 BGF983052 BQB983052 BZX983052 CJT983052 CTP983052 DDL983052 DNH983052 DXD983052 EGZ983052 EQV983052 FAR983052 FKN983052 FUJ983052 GEF983052 GOB983052 GXX983052 HHT983052 HRP983052 IBL983052 ILH983052 IVD983052 JEZ983052 JOV983052 JYR983052 KIN983052 KSJ983052 LCF983052 LMB983052 LVX983052 MFT983052 MPP983052 MZL983052 NJH983052 NTD983052 OCZ983052 OMV983052 OWR983052 PGN983052 PQJ983052 QAF983052 QKB983052 QTX983052 RDT983052 RNP983052 RXL983052 SHH983052 SRD983052 TAZ983052 TKV983052 TUR983052 UEN983052 UOJ983052 UYF983052 VIB983052 VRX983052 WBT983052 WLP983052 WVL983052"/>
    <dataValidation allowBlank="1" showInputMessage="1" showErrorMessage="1" promptTitle="OHJE" prompt="Kirjaa budetin toiminto-välilehdille hakemuslomakkeelle kirjaamasi toiminnot yksi kerrallaan." sqref="G10 JC10 SY10 ACU10 AMQ10 AWM10 BGI10 BQE10 CAA10 CJW10 CTS10 DDO10 DNK10 DXG10 EHC10 EQY10 FAU10 FKQ10 FUM10 GEI10 GOE10 GYA10 HHW10 HRS10 IBO10 ILK10 IVG10 JFC10 JOY10 JYU10 KIQ10 KSM10 LCI10 LME10 LWA10 MFW10 MPS10 MZO10 NJK10 NTG10 ODC10 OMY10 OWU10 PGQ10 PQM10 QAI10 QKE10 QUA10 RDW10 RNS10 RXO10 SHK10 SRG10 TBC10 TKY10 TUU10 UEQ10 UOM10 UYI10 VIE10 VSA10 WBW10 WLS10 WVO10 G65546 JC65546 SY65546 ACU65546 AMQ65546 AWM65546 BGI65546 BQE65546 CAA65546 CJW65546 CTS65546 DDO65546 DNK65546 DXG65546 EHC65546 EQY65546 FAU65546 FKQ65546 FUM65546 GEI65546 GOE65546 GYA65546 HHW65546 HRS65546 IBO65546 ILK65546 IVG65546 JFC65546 JOY65546 JYU65546 KIQ65546 KSM65546 LCI65546 LME65546 LWA65546 MFW65546 MPS65546 MZO65546 NJK65546 NTG65546 ODC65546 OMY65546 OWU65546 PGQ65546 PQM65546 QAI65546 QKE65546 QUA65546 RDW65546 RNS65546 RXO65546 SHK65546 SRG65546 TBC65546 TKY65546 TUU65546 UEQ65546 UOM65546 UYI65546 VIE65546 VSA65546 WBW65546 WLS65546 WVO65546 G131082 JC131082 SY131082 ACU131082 AMQ131082 AWM131082 BGI131082 BQE131082 CAA131082 CJW131082 CTS131082 DDO131082 DNK131082 DXG131082 EHC131082 EQY131082 FAU131082 FKQ131082 FUM131082 GEI131082 GOE131082 GYA131082 HHW131082 HRS131082 IBO131082 ILK131082 IVG131082 JFC131082 JOY131082 JYU131082 KIQ131082 KSM131082 LCI131082 LME131082 LWA131082 MFW131082 MPS131082 MZO131082 NJK131082 NTG131082 ODC131082 OMY131082 OWU131082 PGQ131082 PQM131082 QAI131082 QKE131082 QUA131082 RDW131082 RNS131082 RXO131082 SHK131082 SRG131082 TBC131082 TKY131082 TUU131082 UEQ131082 UOM131082 UYI131082 VIE131082 VSA131082 WBW131082 WLS131082 WVO131082 G196618 JC196618 SY196618 ACU196618 AMQ196618 AWM196618 BGI196618 BQE196618 CAA196618 CJW196618 CTS196618 DDO196618 DNK196618 DXG196618 EHC196618 EQY196618 FAU196618 FKQ196618 FUM196618 GEI196618 GOE196618 GYA196618 HHW196618 HRS196618 IBO196618 ILK196618 IVG196618 JFC196618 JOY196618 JYU196618 KIQ196618 KSM196618 LCI196618 LME196618 LWA196618 MFW196618 MPS196618 MZO196618 NJK196618 NTG196618 ODC196618 OMY196618 OWU196618 PGQ196618 PQM196618 QAI196618 QKE196618 QUA196618 RDW196618 RNS196618 RXO196618 SHK196618 SRG196618 TBC196618 TKY196618 TUU196618 UEQ196618 UOM196618 UYI196618 VIE196618 VSA196618 WBW196618 WLS196618 WVO196618 G262154 JC262154 SY262154 ACU262154 AMQ262154 AWM262154 BGI262154 BQE262154 CAA262154 CJW262154 CTS262154 DDO262154 DNK262154 DXG262154 EHC262154 EQY262154 FAU262154 FKQ262154 FUM262154 GEI262154 GOE262154 GYA262154 HHW262154 HRS262154 IBO262154 ILK262154 IVG262154 JFC262154 JOY262154 JYU262154 KIQ262154 KSM262154 LCI262154 LME262154 LWA262154 MFW262154 MPS262154 MZO262154 NJK262154 NTG262154 ODC262154 OMY262154 OWU262154 PGQ262154 PQM262154 QAI262154 QKE262154 QUA262154 RDW262154 RNS262154 RXO262154 SHK262154 SRG262154 TBC262154 TKY262154 TUU262154 UEQ262154 UOM262154 UYI262154 VIE262154 VSA262154 WBW262154 WLS262154 WVO262154 G327690 JC327690 SY327690 ACU327690 AMQ327690 AWM327690 BGI327690 BQE327690 CAA327690 CJW327690 CTS327690 DDO327690 DNK327690 DXG327690 EHC327690 EQY327690 FAU327690 FKQ327690 FUM327690 GEI327690 GOE327690 GYA327690 HHW327690 HRS327690 IBO327690 ILK327690 IVG327690 JFC327690 JOY327690 JYU327690 KIQ327690 KSM327690 LCI327690 LME327690 LWA327690 MFW327690 MPS327690 MZO327690 NJK327690 NTG327690 ODC327690 OMY327690 OWU327690 PGQ327690 PQM327690 QAI327690 QKE327690 QUA327690 RDW327690 RNS327690 RXO327690 SHK327690 SRG327690 TBC327690 TKY327690 TUU327690 UEQ327690 UOM327690 UYI327690 VIE327690 VSA327690 WBW327690 WLS327690 WVO327690 G393226 JC393226 SY393226 ACU393226 AMQ393226 AWM393226 BGI393226 BQE393226 CAA393226 CJW393226 CTS393226 DDO393226 DNK393226 DXG393226 EHC393226 EQY393226 FAU393226 FKQ393226 FUM393226 GEI393226 GOE393226 GYA393226 HHW393226 HRS393226 IBO393226 ILK393226 IVG393226 JFC393226 JOY393226 JYU393226 KIQ393226 KSM393226 LCI393226 LME393226 LWA393226 MFW393226 MPS393226 MZO393226 NJK393226 NTG393226 ODC393226 OMY393226 OWU393226 PGQ393226 PQM393226 QAI393226 QKE393226 QUA393226 RDW393226 RNS393226 RXO393226 SHK393226 SRG393226 TBC393226 TKY393226 TUU393226 UEQ393226 UOM393226 UYI393226 VIE393226 VSA393226 WBW393226 WLS393226 WVO393226 G458762 JC458762 SY458762 ACU458762 AMQ458762 AWM458762 BGI458762 BQE458762 CAA458762 CJW458762 CTS458762 DDO458762 DNK458762 DXG458762 EHC458762 EQY458762 FAU458762 FKQ458762 FUM458762 GEI458762 GOE458762 GYA458762 HHW458762 HRS458762 IBO458762 ILK458762 IVG458762 JFC458762 JOY458762 JYU458762 KIQ458762 KSM458762 LCI458762 LME458762 LWA458762 MFW458762 MPS458762 MZO458762 NJK458762 NTG458762 ODC458762 OMY458762 OWU458762 PGQ458762 PQM458762 QAI458762 QKE458762 QUA458762 RDW458762 RNS458762 RXO458762 SHK458762 SRG458762 TBC458762 TKY458762 TUU458762 UEQ458762 UOM458762 UYI458762 VIE458762 VSA458762 WBW458762 WLS458762 WVO458762 G524298 JC524298 SY524298 ACU524298 AMQ524298 AWM524298 BGI524298 BQE524298 CAA524298 CJW524298 CTS524298 DDO524298 DNK524298 DXG524298 EHC524298 EQY524298 FAU524298 FKQ524298 FUM524298 GEI524298 GOE524298 GYA524298 HHW524298 HRS524298 IBO524298 ILK524298 IVG524298 JFC524298 JOY524298 JYU524298 KIQ524298 KSM524298 LCI524298 LME524298 LWA524298 MFW524298 MPS524298 MZO524298 NJK524298 NTG524298 ODC524298 OMY524298 OWU524298 PGQ524298 PQM524298 QAI524298 QKE524298 QUA524298 RDW524298 RNS524298 RXO524298 SHK524298 SRG524298 TBC524298 TKY524298 TUU524298 UEQ524298 UOM524298 UYI524298 VIE524298 VSA524298 WBW524298 WLS524298 WVO524298 G589834 JC589834 SY589834 ACU589834 AMQ589834 AWM589834 BGI589834 BQE589834 CAA589834 CJW589834 CTS589834 DDO589834 DNK589834 DXG589834 EHC589834 EQY589834 FAU589834 FKQ589834 FUM589834 GEI589834 GOE589834 GYA589834 HHW589834 HRS589834 IBO589834 ILK589834 IVG589834 JFC589834 JOY589834 JYU589834 KIQ589834 KSM589834 LCI589834 LME589834 LWA589834 MFW589834 MPS589834 MZO589834 NJK589834 NTG589834 ODC589834 OMY589834 OWU589834 PGQ589834 PQM589834 QAI589834 QKE589834 QUA589834 RDW589834 RNS589834 RXO589834 SHK589834 SRG589834 TBC589834 TKY589834 TUU589834 UEQ589834 UOM589834 UYI589834 VIE589834 VSA589834 WBW589834 WLS589834 WVO589834 G655370 JC655370 SY655370 ACU655370 AMQ655370 AWM655370 BGI655370 BQE655370 CAA655370 CJW655370 CTS655370 DDO655370 DNK655370 DXG655370 EHC655370 EQY655370 FAU655370 FKQ655370 FUM655370 GEI655370 GOE655370 GYA655370 HHW655370 HRS655370 IBO655370 ILK655370 IVG655370 JFC655370 JOY655370 JYU655370 KIQ655370 KSM655370 LCI655370 LME655370 LWA655370 MFW655370 MPS655370 MZO655370 NJK655370 NTG655370 ODC655370 OMY655370 OWU655370 PGQ655370 PQM655370 QAI655370 QKE655370 QUA655370 RDW655370 RNS655370 RXO655370 SHK655370 SRG655370 TBC655370 TKY655370 TUU655370 UEQ655370 UOM655370 UYI655370 VIE655370 VSA655370 WBW655370 WLS655370 WVO655370 G720906 JC720906 SY720906 ACU720906 AMQ720906 AWM720906 BGI720906 BQE720906 CAA720906 CJW720906 CTS720906 DDO720906 DNK720906 DXG720906 EHC720906 EQY720906 FAU720906 FKQ720906 FUM720906 GEI720906 GOE720906 GYA720906 HHW720906 HRS720906 IBO720906 ILK720906 IVG720906 JFC720906 JOY720906 JYU720906 KIQ720906 KSM720906 LCI720906 LME720906 LWA720906 MFW720906 MPS720906 MZO720906 NJK720906 NTG720906 ODC720906 OMY720906 OWU720906 PGQ720906 PQM720906 QAI720906 QKE720906 QUA720906 RDW720906 RNS720906 RXO720906 SHK720906 SRG720906 TBC720906 TKY720906 TUU720906 UEQ720906 UOM720906 UYI720906 VIE720906 VSA720906 WBW720906 WLS720906 WVO720906 G786442 JC786442 SY786442 ACU786442 AMQ786442 AWM786442 BGI786442 BQE786442 CAA786442 CJW786442 CTS786442 DDO786442 DNK786442 DXG786442 EHC786442 EQY786442 FAU786442 FKQ786442 FUM786442 GEI786442 GOE786442 GYA786442 HHW786442 HRS786442 IBO786442 ILK786442 IVG786442 JFC786442 JOY786442 JYU786442 KIQ786442 KSM786442 LCI786442 LME786442 LWA786442 MFW786442 MPS786442 MZO786442 NJK786442 NTG786442 ODC786442 OMY786442 OWU786442 PGQ786442 PQM786442 QAI786442 QKE786442 QUA786442 RDW786442 RNS786442 RXO786442 SHK786442 SRG786442 TBC786442 TKY786442 TUU786442 UEQ786442 UOM786442 UYI786442 VIE786442 VSA786442 WBW786442 WLS786442 WVO786442 G851978 JC851978 SY851978 ACU851978 AMQ851978 AWM851978 BGI851978 BQE851978 CAA851978 CJW851978 CTS851978 DDO851978 DNK851978 DXG851978 EHC851978 EQY851978 FAU851978 FKQ851978 FUM851978 GEI851978 GOE851978 GYA851978 HHW851978 HRS851978 IBO851978 ILK851978 IVG851978 JFC851978 JOY851978 JYU851978 KIQ851978 KSM851978 LCI851978 LME851978 LWA851978 MFW851978 MPS851978 MZO851978 NJK851978 NTG851978 ODC851978 OMY851978 OWU851978 PGQ851978 PQM851978 QAI851978 QKE851978 QUA851978 RDW851978 RNS851978 RXO851978 SHK851978 SRG851978 TBC851978 TKY851978 TUU851978 UEQ851978 UOM851978 UYI851978 VIE851978 VSA851978 WBW851978 WLS851978 WVO851978 G917514 JC917514 SY917514 ACU917514 AMQ917514 AWM917514 BGI917514 BQE917514 CAA917514 CJW917514 CTS917514 DDO917514 DNK917514 DXG917514 EHC917514 EQY917514 FAU917514 FKQ917514 FUM917514 GEI917514 GOE917514 GYA917514 HHW917514 HRS917514 IBO917514 ILK917514 IVG917514 JFC917514 JOY917514 JYU917514 KIQ917514 KSM917514 LCI917514 LME917514 LWA917514 MFW917514 MPS917514 MZO917514 NJK917514 NTG917514 ODC917514 OMY917514 OWU917514 PGQ917514 PQM917514 QAI917514 QKE917514 QUA917514 RDW917514 RNS917514 RXO917514 SHK917514 SRG917514 TBC917514 TKY917514 TUU917514 UEQ917514 UOM917514 UYI917514 VIE917514 VSA917514 WBW917514 WLS917514 WVO917514 G983050 JC983050 SY983050 ACU983050 AMQ983050 AWM983050 BGI983050 BQE983050 CAA983050 CJW983050 CTS983050 DDO983050 DNK983050 DXG983050 EHC983050 EQY983050 FAU983050 FKQ983050 FUM983050 GEI983050 GOE983050 GYA983050 HHW983050 HRS983050 IBO983050 ILK983050 IVG983050 JFC983050 JOY983050 JYU983050 KIQ983050 KSM983050 LCI983050 LME983050 LWA983050 MFW983050 MPS983050 MZO983050 NJK983050 NTG983050 ODC983050 OMY983050 OWU983050 PGQ983050 PQM983050 QAI983050 QKE983050 QUA983050 RDW983050 RNS983050 RXO983050 SHK983050 SRG983050 TBC983050 TKY983050 TUU983050 UEQ983050 UOM983050 UYI983050 VIE983050 VSA983050 WBW983050 WLS983050 WVO983050"/>
  </dataValidations>
  <hyperlinks>
    <hyperlink ref="I3:K3" location="'Aloita tästä'!A1" display="PALAA TÄSTÄ KANSISIVULLE"/>
  </hyperlinks>
  <pageMargins left="0.39370078740157483" right="0.70866141732283472" top="0.59055118110236227" bottom="0.39370078740157483" header="0.39370078740157483" footer="0.31496062992125984"/>
  <pageSetup paperSize="9" orientation="landscape" r:id="rId1"/>
  <headerFooter>
    <oddHeader xml:space="preserve">&amp;R&amp;A - &amp;P(&amp;N)
</oddHeader>
  </headerFooter>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3:K60"/>
  <sheetViews>
    <sheetView showGridLines="0" zoomScaleNormal="100" workbookViewId="0">
      <selection activeCell="F11" sqref="F11"/>
    </sheetView>
  </sheetViews>
  <sheetFormatPr defaultRowHeight="12.75" x14ac:dyDescent="0.2"/>
  <cols>
    <col min="1" max="1" width="20.42578125" style="154" customWidth="1"/>
    <col min="2" max="2" width="13.7109375" style="154" customWidth="1"/>
    <col min="3" max="3" width="29.5703125" style="154" customWidth="1"/>
    <col min="4" max="5" width="14.42578125" customWidth="1"/>
    <col min="6" max="6" width="26.28515625" customWidth="1"/>
    <col min="7" max="7" width="18.85546875" style="154" customWidth="1"/>
    <col min="8" max="255" width="9.140625" style="154"/>
    <col min="256" max="256" width="2.5703125" style="154" customWidth="1"/>
    <col min="257" max="257" width="17.140625" style="154" customWidth="1"/>
    <col min="258" max="258" width="19" style="154" customWidth="1"/>
    <col min="259" max="259" width="29.5703125" style="154" customWidth="1"/>
    <col min="260" max="260" width="21" style="154" customWidth="1"/>
    <col min="261" max="261" width="23.5703125" style="154" customWidth="1"/>
    <col min="262" max="262" width="26.28515625" style="154" customWidth="1"/>
    <col min="263" max="263" width="18.85546875" style="154" customWidth="1"/>
    <col min="264" max="511" width="9.140625" style="154"/>
    <col min="512" max="512" width="2.5703125" style="154" customWidth="1"/>
    <col min="513" max="513" width="17.140625" style="154" customWidth="1"/>
    <col min="514" max="514" width="19" style="154" customWidth="1"/>
    <col min="515" max="515" width="29.5703125" style="154" customWidth="1"/>
    <col min="516" max="516" width="21" style="154" customWidth="1"/>
    <col min="517" max="517" width="23.5703125" style="154" customWidth="1"/>
    <col min="518" max="518" width="26.28515625" style="154" customWidth="1"/>
    <col min="519" max="519" width="18.85546875" style="154" customWidth="1"/>
    <col min="520" max="767" width="9.140625" style="154"/>
    <col min="768" max="768" width="2.5703125" style="154" customWidth="1"/>
    <col min="769" max="769" width="17.140625" style="154" customWidth="1"/>
    <col min="770" max="770" width="19" style="154" customWidth="1"/>
    <col min="771" max="771" width="29.5703125" style="154" customWidth="1"/>
    <col min="772" max="772" width="21" style="154" customWidth="1"/>
    <col min="773" max="773" width="23.5703125" style="154" customWidth="1"/>
    <col min="774" max="774" width="26.28515625" style="154" customWidth="1"/>
    <col min="775" max="775" width="18.85546875" style="154" customWidth="1"/>
    <col min="776" max="1023" width="9.140625" style="154"/>
    <col min="1024" max="1024" width="2.5703125" style="154" customWidth="1"/>
    <col min="1025" max="1025" width="17.140625" style="154" customWidth="1"/>
    <col min="1026" max="1026" width="19" style="154" customWidth="1"/>
    <col min="1027" max="1027" width="29.5703125" style="154" customWidth="1"/>
    <col min="1028" max="1028" width="21" style="154" customWidth="1"/>
    <col min="1029" max="1029" width="23.5703125" style="154" customWidth="1"/>
    <col min="1030" max="1030" width="26.28515625" style="154" customWidth="1"/>
    <col min="1031" max="1031" width="18.85546875" style="154" customWidth="1"/>
    <col min="1032" max="1279" width="9.140625" style="154"/>
    <col min="1280" max="1280" width="2.5703125" style="154" customWidth="1"/>
    <col min="1281" max="1281" width="17.140625" style="154" customWidth="1"/>
    <col min="1282" max="1282" width="19" style="154" customWidth="1"/>
    <col min="1283" max="1283" width="29.5703125" style="154" customWidth="1"/>
    <col min="1284" max="1284" width="21" style="154" customWidth="1"/>
    <col min="1285" max="1285" width="23.5703125" style="154" customWidth="1"/>
    <col min="1286" max="1286" width="26.28515625" style="154" customWidth="1"/>
    <col min="1287" max="1287" width="18.85546875" style="154" customWidth="1"/>
    <col min="1288" max="1535" width="9.140625" style="154"/>
    <col min="1536" max="1536" width="2.5703125" style="154" customWidth="1"/>
    <col min="1537" max="1537" width="17.140625" style="154" customWidth="1"/>
    <col min="1538" max="1538" width="19" style="154" customWidth="1"/>
    <col min="1539" max="1539" width="29.5703125" style="154" customWidth="1"/>
    <col min="1540" max="1540" width="21" style="154" customWidth="1"/>
    <col min="1541" max="1541" width="23.5703125" style="154" customWidth="1"/>
    <col min="1542" max="1542" width="26.28515625" style="154" customWidth="1"/>
    <col min="1543" max="1543" width="18.85546875" style="154" customWidth="1"/>
    <col min="1544" max="1791" width="9.140625" style="154"/>
    <col min="1792" max="1792" width="2.5703125" style="154" customWidth="1"/>
    <col min="1793" max="1793" width="17.140625" style="154" customWidth="1"/>
    <col min="1794" max="1794" width="19" style="154" customWidth="1"/>
    <col min="1795" max="1795" width="29.5703125" style="154" customWidth="1"/>
    <col min="1796" max="1796" width="21" style="154" customWidth="1"/>
    <col min="1797" max="1797" width="23.5703125" style="154" customWidth="1"/>
    <col min="1798" max="1798" width="26.28515625" style="154" customWidth="1"/>
    <col min="1799" max="1799" width="18.85546875" style="154" customWidth="1"/>
    <col min="1800" max="2047" width="9.140625" style="154"/>
    <col min="2048" max="2048" width="2.5703125" style="154" customWidth="1"/>
    <col min="2049" max="2049" width="17.140625" style="154" customWidth="1"/>
    <col min="2050" max="2050" width="19" style="154" customWidth="1"/>
    <col min="2051" max="2051" width="29.5703125" style="154" customWidth="1"/>
    <col min="2052" max="2052" width="21" style="154" customWidth="1"/>
    <col min="2053" max="2053" width="23.5703125" style="154" customWidth="1"/>
    <col min="2054" max="2054" width="26.28515625" style="154" customWidth="1"/>
    <col min="2055" max="2055" width="18.85546875" style="154" customWidth="1"/>
    <col min="2056" max="2303" width="9.140625" style="154"/>
    <col min="2304" max="2304" width="2.5703125" style="154" customWidth="1"/>
    <col min="2305" max="2305" width="17.140625" style="154" customWidth="1"/>
    <col min="2306" max="2306" width="19" style="154" customWidth="1"/>
    <col min="2307" max="2307" width="29.5703125" style="154" customWidth="1"/>
    <col min="2308" max="2308" width="21" style="154" customWidth="1"/>
    <col min="2309" max="2309" width="23.5703125" style="154" customWidth="1"/>
    <col min="2310" max="2310" width="26.28515625" style="154" customWidth="1"/>
    <col min="2311" max="2311" width="18.85546875" style="154" customWidth="1"/>
    <col min="2312" max="2559" width="9.140625" style="154"/>
    <col min="2560" max="2560" width="2.5703125" style="154" customWidth="1"/>
    <col min="2561" max="2561" width="17.140625" style="154" customWidth="1"/>
    <col min="2562" max="2562" width="19" style="154" customWidth="1"/>
    <col min="2563" max="2563" width="29.5703125" style="154" customWidth="1"/>
    <col min="2564" max="2564" width="21" style="154" customWidth="1"/>
    <col min="2565" max="2565" width="23.5703125" style="154" customWidth="1"/>
    <col min="2566" max="2566" width="26.28515625" style="154" customWidth="1"/>
    <col min="2567" max="2567" width="18.85546875" style="154" customWidth="1"/>
    <col min="2568" max="2815" width="9.140625" style="154"/>
    <col min="2816" max="2816" width="2.5703125" style="154" customWidth="1"/>
    <col min="2817" max="2817" width="17.140625" style="154" customWidth="1"/>
    <col min="2818" max="2818" width="19" style="154" customWidth="1"/>
    <col min="2819" max="2819" width="29.5703125" style="154" customWidth="1"/>
    <col min="2820" max="2820" width="21" style="154" customWidth="1"/>
    <col min="2821" max="2821" width="23.5703125" style="154" customWidth="1"/>
    <col min="2822" max="2822" width="26.28515625" style="154" customWidth="1"/>
    <col min="2823" max="2823" width="18.85546875" style="154" customWidth="1"/>
    <col min="2824" max="3071" width="9.140625" style="154"/>
    <col min="3072" max="3072" width="2.5703125" style="154" customWidth="1"/>
    <col min="3073" max="3073" width="17.140625" style="154" customWidth="1"/>
    <col min="3074" max="3074" width="19" style="154" customWidth="1"/>
    <col min="3075" max="3075" width="29.5703125" style="154" customWidth="1"/>
    <col min="3076" max="3076" width="21" style="154" customWidth="1"/>
    <col min="3077" max="3077" width="23.5703125" style="154" customWidth="1"/>
    <col min="3078" max="3078" width="26.28515625" style="154" customWidth="1"/>
    <col min="3079" max="3079" width="18.85546875" style="154" customWidth="1"/>
    <col min="3080" max="3327" width="9.140625" style="154"/>
    <col min="3328" max="3328" width="2.5703125" style="154" customWidth="1"/>
    <col min="3329" max="3329" width="17.140625" style="154" customWidth="1"/>
    <col min="3330" max="3330" width="19" style="154" customWidth="1"/>
    <col min="3331" max="3331" width="29.5703125" style="154" customWidth="1"/>
    <col min="3332" max="3332" width="21" style="154" customWidth="1"/>
    <col min="3333" max="3333" width="23.5703125" style="154" customWidth="1"/>
    <col min="3334" max="3334" width="26.28515625" style="154" customWidth="1"/>
    <col min="3335" max="3335" width="18.85546875" style="154" customWidth="1"/>
    <col min="3336" max="3583" width="9.140625" style="154"/>
    <col min="3584" max="3584" width="2.5703125" style="154" customWidth="1"/>
    <col min="3585" max="3585" width="17.140625" style="154" customWidth="1"/>
    <col min="3586" max="3586" width="19" style="154" customWidth="1"/>
    <col min="3587" max="3587" width="29.5703125" style="154" customWidth="1"/>
    <col min="3588" max="3588" width="21" style="154" customWidth="1"/>
    <col min="3589" max="3589" width="23.5703125" style="154" customWidth="1"/>
    <col min="3590" max="3590" width="26.28515625" style="154" customWidth="1"/>
    <col min="3591" max="3591" width="18.85546875" style="154" customWidth="1"/>
    <col min="3592" max="3839" width="9.140625" style="154"/>
    <col min="3840" max="3840" width="2.5703125" style="154" customWidth="1"/>
    <col min="3841" max="3841" width="17.140625" style="154" customWidth="1"/>
    <col min="3842" max="3842" width="19" style="154" customWidth="1"/>
    <col min="3843" max="3843" width="29.5703125" style="154" customWidth="1"/>
    <col min="3844" max="3844" width="21" style="154" customWidth="1"/>
    <col min="3845" max="3845" width="23.5703125" style="154" customWidth="1"/>
    <col min="3846" max="3846" width="26.28515625" style="154" customWidth="1"/>
    <col min="3847" max="3847" width="18.85546875" style="154" customWidth="1"/>
    <col min="3848" max="4095" width="9.140625" style="154"/>
    <col min="4096" max="4096" width="2.5703125" style="154" customWidth="1"/>
    <col min="4097" max="4097" width="17.140625" style="154" customWidth="1"/>
    <col min="4098" max="4098" width="19" style="154" customWidth="1"/>
    <col min="4099" max="4099" width="29.5703125" style="154" customWidth="1"/>
    <col min="4100" max="4100" width="21" style="154" customWidth="1"/>
    <col min="4101" max="4101" width="23.5703125" style="154" customWidth="1"/>
    <col min="4102" max="4102" width="26.28515625" style="154" customWidth="1"/>
    <col min="4103" max="4103" width="18.85546875" style="154" customWidth="1"/>
    <col min="4104" max="4351" width="9.140625" style="154"/>
    <col min="4352" max="4352" width="2.5703125" style="154" customWidth="1"/>
    <col min="4353" max="4353" width="17.140625" style="154" customWidth="1"/>
    <col min="4354" max="4354" width="19" style="154" customWidth="1"/>
    <col min="4355" max="4355" width="29.5703125" style="154" customWidth="1"/>
    <col min="4356" max="4356" width="21" style="154" customWidth="1"/>
    <col min="4357" max="4357" width="23.5703125" style="154" customWidth="1"/>
    <col min="4358" max="4358" width="26.28515625" style="154" customWidth="1"/>
    <col min="4359" max="4359" width="18.85546875" style="154" customWidth="1"/>
    <col min="4360" max="4607" width="9.140625" style="154"/>
    <col min="4608" max="4608" width="2.5703125" style="154" customWidth="1"/>
    <col min="4609" max="4609" width="17.140625" style="154" customWidth="1"/>
    <col min="4610" max="4610" width="19" style="154" customWidth="1"/>
    <col min="4611" max="4611" width="29.5703125" style="154" customWidth="1"/>
    <col min="4612" max="4612" width="21" style="154" customWidth="1"/>
    <col min="4613" max="4613" width="23.5703125" style="154" customWidth="1"/>
    <col min="4614" max="4614" width="26.28515625" style="154" customWidth="1"/>
    <col min="4615" max="4615" width="18.85546875" style="154" customWidth="1"/>
    <col min="4616" max="4863" width="9.140625" style="154"/>
    <col min="4864" max="4864" width="2.5703125" style="154" customWidth="1"/>
    <col min="4865" max="4865" width="17.140625" style="154" customWidth="1"/>
    <col min="4866" max="4866" width="19" style="154" customWidth="1"/>
    <col min="4867" max="4867" width="29.5703125" style="154" customWidth="1"/>
    <col min="4868" max="4868" width="21" style="154" customWidth="1"/>
    <col min="4869" max="4869" width="23.5703125" style="154" customWidth="1"/>
    <col min="4870" max="4870" width="26.28515625" style="154" customWidth="1"/>
    <col min="4871" max="4871" width="18.85546875" style="154" customWidth="1"/>
    <col min="4872" max="5119" width="9.140625" style="154"/>
    <col min="5120" max="5120" width="2.5703125" style="154" customWidth="1"/>
    <col min="5121" max="5121" width="17.140625" style="154" customWidth="1"/>
    <col min="5122" max="5122" width="19" style="154" customWidth="1"/>
    <col min="5123" max="5123" width="29.5703125" style="154" customWidth="1"/>
    <col min="5124" max="5124" width="21" style="154" customWidth="1"/>
    <col min="5125" max="5125" width="23.5703125" style="154" customWidth="1"/>
    <col min="5126" max="5126" width="26.28515625" style="154" customWidth="1"/>
    <col min="5127" max="5127" width="18.85546875" style="154" customWidth="1"/>
    <col min="5128" max="5375" width="9.140625" style="154"/>
    <col min="5376" max="5376" width="2.5703125" style="154" customWidth="1"/>
    <col min="5377" max="5377" width="17.140625" style="154" customWidth="1"/>
    <col min="5378" max="5378" width="19" style="154" customWidth="1"/>
    <col min="5379" max="5379" width="29.5703125" style="154" customWidth="1"/>
    <col min="5380" max="5380" width="21" style="154" customWidth="1"/>
    <col min="5381" max="5381" width="23.5703125" style="154" customWidth="1"/>
    <col min="5382" max="5382" width="26.28515625" style="154" customWidth="1"/>
    <col min="5383" max="5383" width="18.85546875" style="154" customWidth="1"/>
    <col min="5384" max="5631" width="9.140625" style="154"/>
    <col min="5632" max="5632" width="2.5703125" style="154" customWidth="1"/>
    <col min="5633" max="5633" width="17.140625" style="154" customWidth="1"/>
    <col min="5634" max="5634" width="19" style="154" customWidth="1"/>
    <col min="5635" max="5635" width="29.5703125" style="154" customWidth="1"/>
    <col min="5636" max="5636" width="21" style="154" customWidth="1"/>
    <col min="5637" max="5637" width="23.5703125" style="154" customWidth="1"/>
    <col min="5638" max="5638" width="26.28515625" style="154" customWidth="1"/>
    <col min="5639" max="5639" width="18.85546875" style="154" customWidth="1"/>
    <col min="5640" max="5887" width="9.140625" style="154"/>
    <col min="5888" max="5888" width="2.5703125" style="154" customWidth="1"/>
    <col min="5889" max="5889" width="17.140625" style="154" customWidth="1"/>
    <col min="5890" max="5890" width="19" style="154" customWidth="1"/>
    <col min="5891" max="5891" width="29.5703125" style="154" customWidth="1"/>
    <col min="5892" max="5892" width="21" style="154" customWidth="1"/>
    <col min="5893" max="5893" width="23.5703125" style="154" customWidth="1"/>
    <col min="5894" max="5894" width="26.28515625" style="154" customWidth="1"/>
    <col min="5895" max="5895" width="18.85546875" style="154" customWidth="1"/>
    <col min="5896" max="6143" width="9.140625" style="154"/>
    <col min="6144" max="6144" width="2.5703125" style="154" customWidth="1"/>
    <col min="6145" max="6145" width="17.140625" style="154" customWidth="1"/>
    <col min="6146" max="6146" width="19" style="154" customWidth="1"/>
    <col min="6147" max="6147" width="29.5703125" style="154" customWidth="1"/>
    <col min="6148" max="6148" width="21" style="154" customWidth="1"/>
    <col min="6149" max="6149" width="23.5703125" style="154" customWidth="1"/>
    <col min="6150" max="6150" width="26.28515625" style="154" customWidth="1"/>
    <col min="6151" max="6151" width="18.85546875" style="154" customWidth="1"/>
    <col min="6152" max="6399" width="9.140625" style="154"/>
    <col min="6400" max="6400" width="2.5703125" style="154" customWidth="1"/>
    <col min="6401" max="6401" width="17.140625" style="154" customWidth="1"/>
    <col min="6402" max="6402" width="19" style="154" customWidth="1"/>
    <col min="6403" max="6403" width="29.5703125" style="154" customWidth="1"/>
    <col min="6404" max="6404" width="21" style="154" customWidth="1"/>
    <col min="6405" max="6405" width="23.5703125" style="154" customWidth="1"/>
    <col min="6406" max="6406" width="26.28515625" style="154" customWidth="1"/>
    <col min="6407" max="6407" width="18.85546875" style="154" customWidth="1"/>
    <col min="6408" max="6655" width="9.140625" style="154"/>
    <col min="6656" max="6656" width="2.5703125" style="154" customWidth="1"/>
    <col min="6657" max="6657" width="17.140625" style="154" customWidth="1"/>
    <col min="6658" max="6658" width="19" style="154" customWidth="1"/>
    <col min="6659" max="6659" width="29.5703125" style="154" customWidth="1"/>
    <col min="6660" max="6660" width="21" style="154" customWidth="1"/>
    <col min="6661" max="6661" width="23.5703125" style="154" customWidth="1"/>
    <col min="6662" max="6662" width="26.28515625" style="154" customWidth="1"/>
    <col min="6663" max="6663" width="18.85546875" style="154" customWidth="1"/>
    <col min="6664" max="6911" width="9.140625" style="154"/>
    <col min="6912" max="6912" width="2.5703125" style="154" customWidth="1"/>
    <col min="6913" max="6913" width="17.140625" style="154" customWidth="1"/>
    <col min="6914" max="6914" width="19" style="154" customWidth="1"/>
    <col min="6915" max="6915" width="29.5703125" style="154" customWidth="1"/>
    <col min="6916" max="6916" width="21" style="154" customWidth="1"/>
    <col min="6917" max="6917" width="23.5703125" style="154" customWidth="1"/>
    <col min="6918" max="6918" width="26.28515625" style="154" customWidth="1"/>
    <col min="6919" max="6919" width="18.85546875" style="154" customWidth="1"/>
    <col min="6920" max="7167" width="9.140625" style="154"/>
    <col min="7168" max="7168" width="2.5703125" style="154" customWidth="1"/>
    <col min="7169" max="7169" width="17.140625" style="154" customWidth="1"/>
    <col min="7170" max="7170" width="19" style="154" customWidth="1"/>
    <col min="7171" max="7171" width="29.5703125" style="154" customWidth="1"/>
    <col min="7172" max="7172" width="21" style="154" customWidth="1"/>
    <col min="7173" max="7173" width="23.5703125" style="154" customWidth="1"/>
    <col min="7174" max="7174" width="26.28515625" style="154" customWidth="1"/>
    <col min="7175" max="7175" width="18.85546875" style="154" customWidth="1"/>
    <col min="7176" max="7423" width="9.140625" style="154"/>
    <col min="7424" max="7424" width="2.5703125" style="154" customWidth="1"/>
    <col min="7425" max="7425" width="17.140625" style="154" customWidth="1"/>
    <col min="7426" max="7426" width="19" style="154" customWidth="1"/>
    <col min="7427" max="7427" width="29.5703125" style="154" customWidth="1"/>
    <col min="7428" max="7428" width="21" style="154" customWidth="1"/>
    <col min="7429" max="7429" width="23.5703125" style="154" customWidth="1"/>
    <col min="7430" max="7430" width="26.28515625" style="154" customWidth="1"/>
    <col min="7431" max="7431" width="18.85546875" style="154" customWidth="1"/>
    <col min="7432" max="7679" width="9.140625" style="154"/>
    <col min="7680" max="7680" width="2.5703125" style="154" customWidth="1"/>
    <col min="7681" max="7681" width="17.140625" style="154" customWidth="1"/>
    <col min="7682" max="7682" width="19" style="154" customWidth="1"/>
    <col min="7683" max="7683" width="29.5703125" style="154" customWidth="1"/>
    <col min="7684" max="7684" width="21" style="154" customWidth="1"/>
    <col min="7685" max="7685" width="23.5703125" style="154" customWidth="1"/>
    <col min="7686" max="7686" width="26.28515625" style="154" customWidth="1"/>
    <col min="7687" max="7687" width="18.85546875" style="154" customWidth="1"/>
    <col min="7688" max="7935" width="9.140625" style="154"/>
    <col min="7936" max="7936" width="2.5703125" style="154" customWidth="1"/>
    <col min="7937" max="7937" width="17.140625" style="154" customWidth="1"/>
    <col min="7938" max="7938" width="19" style="154" customWidth="1"/>
    <col min="7939" max="7939" width="29.5703125" style="154" customWidth="1"/>
    <col min="7940" max="7940" width="21" style="154" customWidth="1"/>
    <col min="7941" max="7941" width="23.5703125" style="154" customWidth="1"/>
    <col min="7942" max="7942" width="26.28515625" style="154" customWidth="1"/>
    <col min="7943" max="7943" width="18.85546875" style="154" customWidth="1"/>
    <col min="7944" max="8191" width="9.140625" style="154"/>
    <col min="8192" max="8192" width="2.5703125" style="154" customWidth="1"/>
    <col min="8193" max="8193" width="17.140625" style="154" customWidth="1"/>
    <col min="8194" max="8194" width="19" style="154" customWidth="1"/>
    <col min="8195" max="8195" width="29.5703125" style="154" customWidth="1"/>
    <col min="8196" max="8196" width="21" style="154" customWidth="1"/>
    <col min="8197" max="8197" width="23.5703125" style="154" customWidth="1"/>
    <col min="8198" max="8198" width="26.28515625" style="154" customWidth="1"/>
    <col min="8199" max="8199" width="18.85546875" style="154" customWidth="1"/>
    <col min="8200" max="8447" width="9.140625" style="154"/>
    <col min="8448" max="8448" width="2.5703125" style="154" customWidth="1"/>
    <col min="8449" max="8449" width="17.140625" style="154" customWidth="1"/>
    <col min="8450" max="8450" width="19" style="154" customWidth="1"/>
    <col min="8451" max="8451" width="29.5703125" style="154" customWidth="1"/>
    <col min="8452" max="8452" width="21" style="154" customWidth="1"/>
    <col min="8453" max="8453" width="23.5703125" style="154" customWidth="1"/>
    <col min="8454" max="8454" width="26.28515625" style="154" customWidth="1"/>
    <col min="8455" max="8455" width="18.85546875" style="154" customWidth="1"/>
    <col min="8456" max="8703" width="9.140625" style="154"/>
    <col min="8704" max="8704" width="2.5703125" style="154" customWidth="1"/>
    <col min="8705" max="8705" width="17.140625" style="154" customWidth="1"/>
    <col min="8706" max="8706" width="19" style="154" customWidth="1"/>
    <col min="8707" max="8707" width="29.5703125" style="154" customWidth="1"/>
    <col min="8708" max="8708" width="21" style="154" customWidth="1"/>
    <col min="8709" max="8709" width="23.5703125" style="154" customWidth="1"/>
    <col min="8710" max="8710" width="26.28515625" style="154" customWidth="1"/>
    <col min="8711" max="8711" width="18.85546875" style="154" customWidth="1"/>
    <col min="8712" max="8959" width="9.140625" style="154"/>
    <col min="8960" max="8960" width="2.5703125" style="154" customWidth="1"/>
    <col min="8961" max="8961" width="17.140625" style="154" customWidth="1"/>
    <col min="8962" max="8962" width="19" style="154" customWidth="1"/>
    <col min="8963" max="8963" width="29.5703125" style="154" customWidth="1"/>
    <col min="8964" max="8964" width="21" style="154" customWidth="1"/>
    <col min="8965" max="8965" width="23.5703125" style="154" customWidth="1"/>
    <col min="8966" max="8966" width="26.28515625" style="154" customWidth="1"/>
    <col min="8967" max="8967" width="18.85546875" style="154" customWidth="1"/>
    <col min="8968" max="9215" width="9.140625" style="154"/>
    <col min="9216" max="9216" width="2.5703125" style="154" customWidth="1"/>
    <col min="9217" max="9217" width="17.140625" style="154" customWidth="1"/>
    <col min="9218" max="9218" width="19" style="154" customWidth="1"/>
    <col min="9219" max="9219" width="29.5703125" style="154" customWidth="1"/>
    <col min="9220" max="9220" width="21" style="154" customWidth="1"/>
    <col min="9221" max="9221" width="23.5703125" style="154" customWidth="1"/>
    <col min="9222" max="9222" width="26.28515625" style="154" customWidth="1"/>
    <col min="9223" max="9223" width="18.85546875" style="154" customWidth="1"/>
    <col min="9224" max="9471" width="9.140625" style="154"/>
    <col min="9472" max="9472" width="2.5703125" style="154" customWidth="1"/>
    <col min="9473" max="9473" width="17.140625" style="154" customWidth="1"/>
    <col min="9474" max="9474" width="19" style="154" customWidth="1"/>
    <col min="9475" max="9475" width="29.5703125" style="154" customWidth="1"/>
    <col min="9476" max="9476" width="21" style="154" customWidth="1"/>
    <col min="9477" max="9477" width="23.5703125" style="154" customWidth="1"/>
    <col min="9478" max="9478" width="26.28515625" style="154" customWidth="1"/>
    <col min="9479" max="9479" width="18.85546875" style="154" customWidth="1"/>
    <col min="9480" max="9727" width="9.140625" style="154"/>
    <col min="9728" max="9728" width="2.5703125" style="154" customWidth="1"/>
    <col min="9729" max="9729" width="17.140625" style="154" customWidth="1"/>
    <col min="9730" max="9730" width="19" style="154" customWidth="1"/>
    <col min="9731" max="9731" width="29.5703125" style="154" customWidth="1"/>
    <col min="9732" max="9732" width="21" style="154" customWidth="1"/>
    <col min="9733" max="9733" width="23.5703125" style="154" customWidth="1"/>
    <col min="9734" max="9734" width="26.28515625" style="154" customWidth="1"/>
    <col min="9735" max="9735" width="18.85546875" style="154" customWidth="1"/>
    <col min="9736" max="9983" width="9.140625" style="154"/>
    <col min="9984" max="9984" width="2.5703125" style="154" customWidth="1"/>
    <col min="9985" max="9985" width="17.140625" style="154" customWidth="1"/>
    <col min="9986" max="9986" width="19" style="154" customWidth="1"/>
    <col min="9987" max="9987" width="29.5703125" style="154" customWidth="1"/>
    <col min="9988" max="9988" width="21" style="154" customWidth="1"/>
    <col min="9989" max="9989" width="23.5703125" style="154" customWidth="1"/>
    <col min="9990" max="9990" width="26.28515625" style="154" customWidth="1"/>
    <col min="9991" max="9991" width="18.85546875" style="154" customWidth="1"/>
    <col min="9992" max="10239" width="9.140625" style="154"/>
    <col min="10240" max="10240" width="2.5703125" style="154" customWidth="1"/>
    <col min="10241" max="10241" width="17.140625" style="154" customWidth="1"/>
    <col min="10242" max="10242" width="19" style="154" customWidth="1"/>
    <col min="10243" max="10243" width="29.5703125" style="154" customWidth="1"/>
    <col min="10244" max="10244" width="21" style="154" customWidth="1"/>
    <col min="10245" max="10245" width="23.5703125" style="154" customWidth="1"/>
    <col min="10246" max="10246" width="26.28515625" style="154" customWidth="1"/>
    <col min="10247" max="10247" width="18.85546875" style="154" customWidth="1"/>
    <col min="10248" max="10495" width="9.140625" style="154"/>
    <col min="10496" max="10496" width="2.5703125" style="154" customWidth="1"/>
    <col min="10497" max="10497" width="17.140625" style="154" customWidth="1"/>
    <col min="10498" max="10498" width="19" style="154" customWidth="1"/>
    <col min="10499" max="10499" width="29.5703125" style="154" customWidth="1"/>
    <col min="10500" max="10500" width="21" style="154" customWidth="1"/>
    <col min="10501" max="10501" width="23.5703125" style="154" customWidth="1"/>
    <col min="10502" max="10502" width="26.28515625" style="154" customWidth="1"/>
    <col min="10503" max="10503" width="18.85546875" style="154" customWidth="1"/>
    <col min="10504" max="10751" width="9.140625" style="154"/>
    <col min="10752" max="10752" width="2.5703125" style="154" customWidth="1"/>
    <col min="10753" max="10753" width="17.140625" style="154" customWidth="1"/>
    <col min="10754" max="10754" width="19" style="154" customWidth="1"/>
    <col min="10755" max="10755" width="29.5703125" style="154" customWidth="1"/>
    <col min="10756" max="10756" width="21" style="154" customWidth="1"/>
    <col min="10757" max="10757" width="23.5703125" style="154" customWidth="1"/>
    <col min="10758" max="10758" width="26.28515625" style="154" customWidth="1"/>
    <col min="10759" max="10759" width="18.85546875" style="154" customWidth="1"/>
    <col min="10760" max="11007" width="9.140625" style="154"/>
    <col min="11008" max="11008" width="2.5703125" style="154" customWidth="1"/>
    <col min="11009" max="11009" width="17.140625" style="154" customWidth="1"/>
    <col min="11010" max="11010" width="19" style="154" customWidth="1"/>
    <col min="11011" max="11011" width="29.5703125" style="154" customWidth="1"/>
    <col min="11012" max="11012" width="21" style="154" customWidth="1"/>
    <col min="11013" max="11013" width="23.5703125" style="154" customWidth="1"/>
    <col min="11014" max="11014" width="26.28515625" style="154" customWidth="1"/>
    <col min="11015" max="11015" width="18.85546875" style="154" customWidth="1"/>
    <col min="11016" max="11263" width="9.140625" style="154"/>
    <col min="11264" max="11264" width="2.5703125" style="154" customWidth="1"/>
    <col min="11265" max="11265" width="17.140625" style="154" customWidth="1"/>
    <col min="11266" max="11266" width="19" style="154" customWidth="1"/>
    <col min="11267" max="11267" width="29.5703125" style="154" customWidth="1"/>
    <col min="11268" max="11268" width="21" style="154" customWidth="1"/>
    <col min="11269" max="11269" width="23.5703125" style="154" customWidth="1"/>
    <col min="11270" max="11270" width="26.28515625" style="154" customWidth="1"/>
    <col min="11271" max="11271" width="18.85546875" style="154" customWidth="1"/>
    <col min="11272" max="11519" width="9.140625" style="154"/>
    <col min="11520" max="11520" width="2.5703125" style="154" customWidth="1"/>
    <col min="11521" max="11521" width="17.140625" style="154" customWidth="1"/>
    <col min="11522" max="11522" width="19" style="154" customWidth="1"/>
    <col min="11523" max="11523" width="29.5703125" style="154" customWidth="1"/>
    <col min="11524" max="11524" width="21" style="154" customWidth="1"/>
    <col min="11525" max="11525" width="23.5703125" style="154" customWidth="1"/>
    <col min="11526" max="11526" width="26.28515625" style="154" customWidth="1"/>
    <col min="11527" max="11527" width="18.85546875" style="154" customWidth="1"/>
    <col min="11528" max="11775" width="9.140625" style="154"/>
    <col min="11776" max="11776" width="2.5703125" style="154" customWidth="1"/>
    <col min="11777" max="11777" width="17.140625" style="154" customWidth="1"/>
    <col min="11778" max="11778" width="19" style="154" customWidth="1"/>
    <col min="11779" max="11779" width="29.5703125" style="154" customWidth="1"/>
    <col min="11780" max="11780" width="21" style="154" customWidth="1"/>
    <col min="11781" max="11781" width="23.5703125" style="154" customWidth="1"/>
    <col min="11782" max="11782" width="26.28515625" style="154" customWidth="1"/>
    <col min="11783" max="11783" width="18.85546875" style="154" customWidth="1"/>
    <col min="11784" max="12031" width="9.140625" style="154"/>
    <col min="12032" max="12032" width="2.5703125" style="154" customWidth="1"/>
    <col min="12033" max="12033" width="17.140625" style="154" customWidth="1"/>
    <col min="12034" max="12034" width="19" style="154" customWidth="1"/>
    <col min="12035" max="12035" width="29.5703125" style="154" customWidth="1"/>
    <col min="12036" max="12036" width="21" style="154" customWidth="1"/>
    <col min="12037" max="12037" width="23.5703125" style="154" customWidth="1"/>
    <col min="12038" max="12038" width="26.28515625" style="154" customWidth="1"/>
    <col min="12039" max="12039" width="18.85546875" style="154" customWidth="1"/>
    <col min="12040" max="12287" width="9.140625" style="154"/>
    <col min="12288" max="12288" width="2.5703125" style="154" customWidth="1"/>
    <col min="12289" max="12289" width="17.140625" style="154" customWidth="1"/>
    <col min="12290" max="12290" width="19" style="154" customWidth="1"/>
    <col min="12291" max="12291" width="29.5703125" style="154" customWidth="1"/>
    <col min="12292" max="12292" width="21" style="154" customWidth="1"/>
    <col min="12293" max="12293" width="23.5703125" style="154" customWidth="1"/>
    <col min="12294" max="12294" width="26.28515625" style="154" customWidth="1"/>
    <col min="12295" max="12295" width="18.85546875" style="154" customWidth="1"/>
    <col min="12296" max="12543" width="9.140625" style="154"/>
    <col min="12544" max="12544" width="2.5703125" style="154" customWidth="1"/>
    <col min="12545" max="12545" width="17.140625" style="154" customWidth="1"/>
    <col min="12546" max="12546" width="19" style="154" customWidth="1"/>
    <col min="12547" max="12547" width="29.5703125" style="154" customWidth="1"/>
    <col min="12548" max="12548" width="21" style="154" customWidth="1"/>
    <col min="12549" max="12549" width="23.5703125" style="154" customWidth="1"/>
    <col min="12550" max="12550" width="26.28515625" style="154" customWidth="1"/>
    <col min="12551" max="12551" width="18.85546875" style="154" customWidth="1"/>
    <col min="12552" max="12799" width="9.140625" style="154"/>
    <col min="12800" max="12800" width="2.5703125" style="154" customWidth="1"/>
    <col min="12801" max="12801" width="17.140625" style="154" customWidth="1"/>
    <col min="12802" max="12802" width="19" style="154" customWidth="1"/>
    <col min="12803" max="12803" width="29.5703125" style="154" customWidth="1"/>
    <col min="12804" max="12804" width="21" style="154" customWidth="1"/>
    <col min="12805" max="12805" width="23.5703125" style="154" customWidth="1"/>
    <col min="12806" max="12806" width="26.28515625" style="154" customWidth="1"/>
    <col min="12807" max="12807" width="18.85546875" style="154" customWidth="1"/>
    <col min="12808" max="13055" width="9.140625" style="154"/>
    <col min="13056" max="13056" width="2.5703125" style="154" customWidth="1"/>
    <col min="13057" max="13057" width="17.140625" style="154" customWidth="1"/>
    <col min="13058" max="13058" width="19" style="154" customWidth="1"/>
    <col min="13059" max="13059" width="29.5703125" style="154" customWidth="1"/>
    <col min="13060" max="13060" width="21" style="154" customWidth="1"/>
    <col min="13061" max="13061" width="23.5703125" style="154" customWidth="1"/>
    <col min="13062" max="13062" width="26.28515625" style="154" customWidth="1"/>
    <col min="13063" max="13063" width="18.85546875" style="154" customWidth="1"/>
    <col min="13064" max="13311" width="9.140625" style="154"/>
    <col min="13312" max="13312" width="2.5703125" style="154" customWidth="1"/>
    <col min="13313" max="13313" width="17.140625" style="154" customWidth="1"/>
    <col min="13314" max="13314" width="19" style="154" customWidth="1"/>
    <col min="13315" max="13315" width="29.5703125" style="154" customWidth="1"/>
    <col min="13316" max="13316" width="21" style="154" customWidth="1"/>
    <col min="13317" max="13317" width="23.5703125" style="154" customWidth="1"/>
    <col min="13318" max="13318" width="26.28515625" style="154" customWidth="1"/>
    <col min="13319" max="13319" width="18.85546875" style="154" customWidth="1"/>
    <col min="13320" max="13567" width="9.140625" style="154"/>
    <col min="13568" max="13568" width="2.5703125" style="154" customWidth="1"/>
    <col min="13569" max="13569" width="17.140625" style="154" customWidth="1"/>
    <col min="13570" max="13570" width="19" style="154" customWidth="1"/>
    <col min="13571" max="13571" width="29.5703125" style="154" customWidth="1"/>
    <col min="13572" max="13572" width="21" style="154" customWidth="1"/>
    <col min="13573" max="13573" width="23.5703125" style="154" customWidth="1"/>
    <col min="13574" max="13574" width="26.28515625" style="154" customWidth="1"/>
    <col min="13575" max="13575" width="18.85546875" style="154" customWidth="1"/>
    <col min="13576" max="13823" width="9.140625" style="154"/>
    <col min="13824" max="13824" width="2.5703125" style="154" customWidth="1"/>
    <col min="13825" max="13825" width="17.140625" style="154" customWidth="1"/>
    <col min="13826" max="13826" width="19" style="154" customWidth="1"/>
    <col min="13827" max="13827" width="29.5703125" style="154" customWidth="1"/>
    <col min="13828" max="13828" width="21" style="154" customWidth="1"/>
    <col min="13829" max="13829" width="23.5703125" style="154" customWidth="1"/>
    <col min="13830" max="13830" width="26.28515625" style="154" customWidth="1"/>
    <col min="13831" max="13831" width="18.85546875" style="154" customWidth="1"/>
    <col min="13832" max="14079" width="9.140625" style="154"/>
    <col min="14080" max="14080" width="2.5703125" style="154" customWidth="1"/>
    <col min="14081" max="14081" width="17.140625" style="154" customWidth="1"/>
    <col min="14082" max="14082" width="19" style="154" customWidth="1"/>
    <col min="14083" max="14083" width="29.5703125" style="154" customWidth="1"/>
    <col min="14084" max="14084" width="21" style="154" customWidth="1"/>
    <col min="14085" max="14085" width="23.5703125" style="154" customWidth="1"/>
    <col min="14086" max="14086" width="26.28515625" style="154" customWidth="1"/>
    <col min="14087" max="14087" width="18.85546875" style="154" customWidth="1"/>
    <col min="14088" max="14335" width="9.140625" style="154"/>
    <col min="14336" max="14336" width="2.5703125" style="154" customWidth="1"/>
    <col min="14337" max="14337" width="17.140625" style="154" customWidth="1"/>
    <col min="14338" max="14338" width="19" style="154" customWidth="1"/>
    <col min="14339" max="14339" width="29.5703125" style="154" customWidth="1"/>
    <col min="14340" max="14340" width="21" style="154" customWidth="1"/>
    <col min="14341" max="14341" width="23.5703125" style="154" customWidth="1"/>
    <col min="14342" max="14342" width="26.28515625" style="154" customWidth="1"/>
    <col min="14343" max="14343" width="18.85546875" style="154" customWidth="1"/>
    <col min="14344" max="14591" width="9.140625" style="154"/>
    <col min="14592" max="14592" width="2.5703125" style="154" customWidth="1"/>
    <col min="14593" max="14593" width="17.140625" style="154" customWidth="1"/>
    <col min="14594" max="14594" width="19" style="154" customWidth="1"/>
    <col min="14595" max="14595" width="29.5703125" style="154" customWidth="1"/>
    <col min="14596" max="14596" width="21" style="154" customWidth="1"/>
    <col min="14597" max="14597" width="23.5703125" style="154" customWidth="1"/>
    <col min="14598" max="14598" width="26.28515625" style="154" customWidth="1"/>
    <col min="14599" max="14599" width="18.85546875" style="154" customWidth="1"/>
    <col min="14600" max="14847" width="9.140625" style="154"/>
    <col min="14848" max="14848" width="2.5703125" style="154" customWidth="1"/>
    <col min="14849" max="14849" width="17.140625" style="154" customWidth="1"/>
    <col min="14850" max="14850" width="19" style="154" customWidth="1"/>
    <col min="14851" max="14851" width="29.5703125" style="154" customWidth="1"/>
    <col min="14852" max="14852" width="21" style="154" customWidth="1"/>
    <col min="14853" max="14853" width="23.5703125" style="154" customWidth="1"/>
    <col min="14854" max="14854" width="26.28515625" style="154" customWidth="1"/>
    <col min="14855" max="14855" width="18.85546875" style="154" customWidth="1"/>
    <col min="14856" max="15103" width="9.140625" style="154"/>
    <col min="15104" max="15104" width="2.5703125" style="154" customWidth="1"/>
    <col min="15105" max="15105" width="17.140625" style="154" customWidth="1"/>
    <col min="15106" max="15106" width="19" style="154" customWidth="1"/>
    <col min="15107" max="15107" width="29.5703125" style="154" customWidth="1"/>
    <col min="15108" max="15108" width="21" style="154" customWidth="1"/>
    <col min="15109" max="15109" width="23.5703125" style="154" customWidth="1"/>
    <col min="15110" max="15110" width="26.28515625" style="154" customWidth="1"/>
    <col min="15111" max="15111" width="18.85546875" style="154" customWidth="1"/>
    <col min="15112" max="15359" width="9.140625" style="154"/>
    <col min="15360" max="15360" width="2.5703125" style="154" customWidth="1"/>
    <col min="15361" max="15361" width="17.140625" style="154" customWidth="1"/>
    <col min="15362" max="15362" width="19" style="154" customWidth="1"/>
    <col min="15363" max="15363" width="29.5703125" style="154" customWidth="1"/>
    <col min="15364" max="15364" width="21" style="154" customWidth="1"/>
    <col min="15365" max="15365" width="23.5703125" style="154" customWidth="1"/>
    <col min="15366" max="15366" width="26.28515625" style="154" customWidth="1"/>
    <col min="15367" max="15367" width="18.85546875" style="154" customWidth="1"/>
    <col min="15368" max="15615" width="9.140625" style="154"/>
    <col min="15616" max="15616" width="2.5703125" style="154" customWidth="1"/>
    <col min="15617" max="15617" width="17.140625" style="154" customWidth="1"/>
    <col min="15618" max="15618" width="19" style="154" customWidth="1"/>
    <col min="15619" max="15619" width="29.5703125" style="154" customWidth="1"/>
    <col min="15620" max="15620" width="21" style="154" customWidth="1"/>
    <col min="15621" max="15621" width="23.5703125" style="154" customWidth="1"/>
    <col min="15622" max="15622" width="26.28515625" style="154" customWidth="1"/>
    <col min="15623" max="15623" width="18.85546875" style="154" customWidth="1"/>
    <col min="15624" max="15871" width="9.140625" style="154"/>
    <col min="15872" max="15872" width="2.5703125" style="154" customWidth="1"/>
    <col min="15873" max="15873" width="17.140625" style="154" customWidth="1"/>
    <col min="15874" max="15874" width="19" style="154" customWidth="1"/>
    <col min="15875" max="15875" width="29.5703125" style="154" customWidth="1"/>
    <col min="15876" max="15876" width="21" style="154" customWidth="1"/>
    <col min="15877" max="15877" width="23.5703125" style="154" customWidth="1"/>
    <col min="15878" max="15878" width="26.28515625" style="154" customWidth="1"/>
    <col min="15879" max="15879" width="18.85546875" style="154" customWidth="1"/>
    <col min="15880" max="16127" width="9.140625" style="154"/>
    <col min="16128" max="16128" width="2.5703125" style="154" customWidth="1"/>
    <col min="16129" max="16129" width="17.140625" style="154" customWidth="1"/>
    <col min="16130" max="16130" width="19" style="154" customWidth="1"/>
    <col min="16131" max="16131" width="29.5703125" style="154" customWidth="1"/>
    <col min="16132" max="16132" width="21" style="154" customWidth="1"/>
    <col min="16133" max="16133" width="23.5703125" style="154" customWidth="1"/>
    <col min="16134" max="16134" width="26.28515625" style="154" customWidth="1"/>
    <col min="16135" max="16135" width="18.85546875" style="154" customWidth="1"/>
    <col min="16136" max="16384" width="9.140625" style="154"/>
  </cols>
  <sheetData>
    <row r="3" spans="1:11" x14ac:dyDescent="0.2">
      <c r="I3" s="551" t="s">
        <v>307</v>
      </c>
      <c r="J3" s="552"/>
      <c r="K3" s="553"/>
    </row>
    <row r="4" spans="1:11" customFormat="1" x14ac:dyDescent="0.2"/>
    <row r="5" spans="1:11" customFormat="1" ht="63.75" customHeight="1" x14ac:dyDescent="0.2">
      <c r="A5" s="313" t="s">
        <v>146</v>
      </c>
      <c r="B5" s="817">
        <f>N_HankkeenNimi</f>
        <v>0</v>
      </c>
      <c r="C5" s="818"/>
      <c r="D5" s="818"/>
      <c r="E5" s="818"/>
      <c r="F5" s="818"/>
      <c r="G5" s="819"/>
    </row>
    <row r="6" spans="1:11" x14ac:dyDescent="0.2">
      <c r="G6" s="155"/>
    </row>
    <row r="7" spans="1:11" ht="15" x14ac:dyDescent="0.25">
      <c r="A7" s="310" t="s">
        <v>331</v>
      </c>
      <c r="B7" s="354" t="s">
        <v>176</v>
      </c>
      <c r="C7" s="315"/>
      <c r="D7" s="311"/>
      <c r="E7" s="311"/>
      <c r="F7" s="311"/>
      <c r="G7" s="355">
        <f>SUM(G12:G53)</f>
        <v>0</v>
      </c>
    </row>
    <row r="8" spans="1:11" customFormat="1" x14ac:dyDescent="0.2"/>
    <row r="9" spans="1:11" customFormat="1" ht="63.75" customHeight="1" x14ac:dyDescent="0.2">
      <c r="A9" s="313" t="s">
        <v>177</v>
      </c>
      <c r="B9" s="817">
        <f>N_Tavoite3Toiminto1</f>
        <v>0</v>
      </c>
      <c r="C9" s="818"/>
      <c r="D9" s="818"/>
      <c r="E9" s="818"/>
      <c r="F9" s="818"/>
      <c r="G9" s="819"/>
    </row>
    <row r="10" spans="1:11" customFormat="1" x14ac:dyDescent="0.2">
      <c r="G10" s="156"/>
    </row>
    <row r="11" spans="1:11" customFormat="1" ht="75" x14ac:dyDescent="0.2">
      <c r="A11" s="356" t="s">
        <v>178</v>
      </c>
      <c r="B11" s="356" t="s">
        <v>255</v>
      </c>
      <c r="C11" s="356" t="s">
        <v>179</v>
      </c>
      <c r="D11" s="356" t="s">
        <v>323</v>
      </c>
      <c r="E11" s="352" t="s">
        <v>257</v>
      </c>
      <c r="F11" s="356" t="s">
        <v>548</v>
      </c>
      <c r="G11" s="352" t="s">
        <v>258</v>
      </c>
    </row>
    <row r="12" spans="1:11" customFormat="1" ht="13.35" customHeight="1" x14ac:dyDescent="0.2">
      <c r="A12" s="212" t="s">
        <v>322</v>
      </c>
      <c r="B12" s="213"/>
      <c r="C12" s="212"/>
      <c r="D12" s="214"/>
      <c r="E12" s="214"/>
      <c r="F12" s="215"/>
      <c r="G12" s="216">
        <v>0</v>
      </c>
    </row>
    <row r="13" spans="1:11" customFormat="1" ht="13.35" customHeight="1" x14ac:dyDescent="0.2">
      <c r="A13" s="212"/>
      <c r="B13" s="213"/>
      <c r="C13" s="217"/>
      <c r="D13" s="214"/>
      <c r="E13" s="214"/>
      <c r="F13" s="215"/>
      <c r="G13" s="214"/>
      <c r="I13" s="154"/>
    </row>
    <row r="14" spans="1:11" customFormat="1" ht="13.35" customHeight="1" x14ac:dyDescent="0.2">
      <c r="A14" s="212"/>
      <c r="B14" s="213"/>
      <c r="C14" s="217"/>
      <c r="D14" s="214"/>
      <c r="E14" s="214"/>
      <c r="F14" s="215"/>
      <c r="G14" s="214"/>
    </row>
    <row r="15" spans="1:11" ht="13.35" customHeight="1" x14ac:dyDescent="0.2">
      <c r="A15" s="212"/>
      <c r="B15" s="213"/>
      <c r="C15" s="217"/>
      <c r="D15" s="214"/>
      <c r="E15" s="214"/>
      <c r="F15" s="215"/>
      <c r="G15" s="214"/>
    </row>
    <row r="16" spans="1:11" ht="13.35" customHeight="1" x14ac:dyDescent="0.2">
      <c r="A16" s="212"/>
      <c r="B16" s="213"/>
      <c r="C16" s="217"/>
      <c r="D16" s="214"/>
      <c r="E16" s="214"/>
      <c r="F16" s="215"/>
      <c r="G16" s="214"/>
    </row>
    <row r="17" spans="1:7" ht="13.15" customHeight="1" x14ac:dyDescent="0.2">
      <c r="A17" s="212"/>
      <c r="B17" s="213"/>
      <c r="C17" s="217"/>
      <c r="D17" s="214"/>
      <c r="E17" s="214"/>
      <c r="F17" s="215"/>
      <c r="G17" s="214"/>
    </row>
    <row r="18" spans="1:7" ht="13.15" customHeight="1" x14ac:dyDescent="0.2">
      <c r="A18" s="212"/>
      <c r="B18" s="213"/>
      <c r="C18" s="217"/>
      <c r="D18" s="214"/>
      <c r="E18" s="214"/>
      <c r="F18" s="215"/>
      <c r="G18" s="214"/>
    </row>
    <row r="19" spans="1:7" ht="13.15" customHeight="1" x14ac:dyDescent="0.2">
      <c r="A19" s="212"/>
      <c r="B19" s="213"/>
      <c r="C19" s="217"/>
      <c r="D19" s="214"/>
      <c r="E19" s="214"/>
      <c r="F19" s="215"/>
      <c r="G19" s="214"/>
    </row>
    <row r="20" spans="1:7" ht="13.15" customHeight="1" x14ac:dyDescent="0.2">
      <c r="A20" s="212"/>
      <c r="B20" s="213"/>
      <c r="C20" s="217"/>
      <c r="D20" s="214"/>
      <c r="E20" s="214"/>
      <c r="F20" s="215"/>
      <c r="G20" s="214"/>
    </row>
    <row r="21" spans="1:7" ht="13.15" customHeight="1" x14ac:dyDescent="0.2">
      <c r="A21" s="212"/>
      <c r="B21" s="213"/>
      <c r="C21" s="217"/>
      <c r="D21" s="214"/>
      <c r="E21" s="214"/>
      <c r="F21" s="215"/>
      <c r="G21" s="214"/>
    </row>
    <row r="22" spans="1:7" ht="13.15" customHeight="1" x14ac:dyDescent="0.2">
      <c r="A22" s="212"/>
      <c r="B22" s="213"/>
      <c r="C22" s="217"/>
      <c r="D22" s="214"/>
      <c r="E22" s="214"/>
      <c r="F22" s="215"/>
      <c r="G22" s="214"/>
    </row>
    <row r="23" spans="1:7" ht="13.15" customHeight="1" x14ac:dyDescent="0.2">
      <c r="A23" s="212"/>
      <c r="B23" s="213"/>
      <c r="C23" s="217"/>
      <c r="D23" s="214"/>
      <c r="E23" s="214"/>
      <c r="F23" s="215"/>
      <c r="G23" s="214"/>
    </row>
    <row r="24" spans="1:7" ht="13.15" customHeight="1" x14ac:dyDescent="0.2">
      <c r="A24" s="212"/>
      <c r="B24" s="213"/>
      <c r="C24" s="217"/>
      <c r="D24" s="214"/>
      <c r="E24" s="214"/>
      <c r="F24" s="215"/>
      <c r="G24" s="214"/>
    </row>
    <row r="25" spans="1:7" ht="13.15" customHeight="1" x14ac:dyDescent="0.2">
      <c r="A25" s="212"/>
      <c r="B25" s="213"/>
      <c r="C25" s="217"/>
      <c r="D25" s="214"/>
      <c r="E25" s="214"/>
      <c r="F25" s="215"/>
      <c r="G25" s="214"/>
    </row>
    <row r="26" spans="1:7" ht="13.15" customHeight="1" x14ac:dyDescent="0.2">
      <c r="A26" s="212"/>
      <c r="B26" s="213"/>
      <c r="C26" s="217"/>
      <c r="D26" s="214"/>
      <c r="E26" s="214"/>
      <c r="F26" s="215"/>
      <c r="G26" s="214"/>
    </row>
    <row r="27" spans="1:7" ht="13.15" customHeight="1" x14ac:dyDescent="0.2">
      <c r="A27" s="212"/>
      <c r="B27" s="213"/>
      <c r="C27" s="217"/>
      <c r="D27" s="214"/>
      <c r="E27" s="214"/>
      <c r="F27" s="215"/>
      <c r="G27" s="214"/>
    </row>
    <row r="28" spans="1:7" ht="13.15" customHeight="1" x14ac:dyDescent="0.2">
      <c r="A28" s="212"/>
      <c r="B28" s="213"/>
      <c r="C28" s="217"/>
      <c r="D28" s="214"/>
      <c r="E28" s="214"/>
      <c r="F28" s="215"/>
      <c r="G28" s="214"/>
    </row>
    <row r="29" spans="1:7" ht="13.15" customHeight="1" x14ac:dyDescent="0.2">
      <c r="A29" s="212"/>
      <c r="B29" s="213"/>
      <c r="C29" s="217"/>
      <c r="D29" s="214"/>
      <c r="E29" s="214"/>
      <c r="F29" s="215"/>
      <c r="G29" s="214"/>
    </row>
    <row r="30" spans="1:7" ht="13.15" customHeight="1" x14ac:dyDescent="0.2">
      <c r="A30" s="212"/>
      <c r="B30" s="213"/>
      <c r="C30" s="217"/>
      <c r="D30" s="214"/>
      <c r="E30" s="214"/>
      <c r="F30" s="215"/>
      <c r="G30" s="214"/>
    </row>
    <row r="31" spans="1:7" ht="13.15" customHeight="1" x14ac:dyDescent="0.2">
      <c r="A31" s="212"/>
      <c r="B31" s="213"/>
      <c r="C31" s="217"/>
      <c r="D31" s="214"/>
      <c r="E31" s="214"/>
      <c r="F31" s="215"/>
      <c r="G31" s="214"/>
    </row>
    <row r="32" spans="1:7" ht="13.15" customHeight="1" x14ac:dyDescent="0.2">
      <c r="A32" s="212"/>
      <c r="B32" s="213"/>
      <c r="C32" s="217"/>
      <c r="D32" s="214"/>
      <c r="E32" s="214"/>
      <c r="F32" s="215"/>
      <c r="G32" s="214"/>
    </row>
    <row r="33" spans="1:7" ht="13.15" customHeight="1" x14ac:dyDescent="0.2">
      <c r="A33" s="212"/>
      <c r="B33" s="213"/>
      <c r="C33" s="217"/>
      <c r="D33" s="214"/>
      <c r="E33" s="214"/>
      <c r="F33" s="215"/>
      <c r="G33" s="214"/>
    </row>
    <row r="34" spans="1:7" ht="13.15" customHeight="1" x14ac:dyDescent="0.2">
      <c r="A34" s="212"/>
      <c r="B34" s="213"/>
      <c r="C34" s="217"/>
      <c r="D34" s="214"/>
      <c r="E34" s="214"/>
      <c r="F34" s="215"/>
      <c r="G34" s="214"/>
    </row>
    <row r="35" spans="1:7" ht="13.15" customHeight="1" x14ac:dyDescent="0.2">
      <c r="A35" s="212"/>
      <c r="B35" s="213"/>
      <c r="C35" s="217"/>
      <c r="D35" s="214"/>
      <c r="E35" s="214"/>
      <c r="F35" s="215"/>
      <c r="G35" s="214"/>
    </row>
    <row r="36" spans="1:7" ht="13.15" customHeight="1" x14ac:dyDescent="0.2">
      <c r="A36" s="212"/>
      <c r="B36" s="213"/>
      <c r="C36" s="217"/>
      <c r="D36" s="214"/>
      <c r="E36" s="214"/>
      <c r="F36" s="215"/>
      <c r="G36" s="214"/>
    </row>
    <row r="37" spans="1:7" ht="13.15" customHeight="1" x14ac:dyDescent="0.2">
      <c r="A37" s="212"/>
      <c r="B37" s="213"/>
      <c r="C37" s="217"/>
      <c r="D37" s="214"/>
      <c r="E37" s="214"/>
      <c r="F37" s="215"/>
      <c r="G37" s="214"/>
    </row>
    <row r="38" spans="1:7" ht="13.15" customHeight="1" x14ac:dyDescent="0.2">
      <c r="A38" s="212"/>
      <c r="B38" s="213"/>
      <c r="C38" s="217"/>
      <c r="D38" s="214"/>
      <c r="E38" s="214"/>
      <c r="F38" s="215"/>
      <c r="G38" s="214"/>
    </row>
    <row r="39" spans="1:7" ht="13.15" customHeight="1" x14ac:dyDescent="0.2">
      <c r="A39" s="212"/>
      <c r="B39" s="213"/>
      <c r="C39" s="217"/>
      <c r="D39" s="214"/>
      <c r="E39" s="214"/>
      <c r="F39" s="215"/>
      <c r="G39" s="214"/>
    </row>
    <row r="40" spans="1:7" ht="13.15" customHeight="1" x14ac:dyDescent="0.2">
      <c r="A40" s="212"/>
      <c r="B40" s="213"/>
      <c r="C40" s="217"/>
      <c r="D40" s="214"/>
      <c r="E40" s="214"/>
      <c r="F40" s="215"/>
      <c r="G40" s="214"/>
    </row>
    <row r="41" spans="1:7" ht="13.15" customHeight="1" x14ac:dyDescent="0.2">
      <c r="A41" s="212"/>
      <c r="B41" s="213"/>
      <c r="C41" s="217"/>
      <c r="D41" s="214"/>
      <c r="E41" s="214"/>
      <c r="F41" s="215"/>
      <c r="G41" s="214"/>
    </row>
    <row r="42" spans="1:7" ht="13.15" customHeight="1" x14ac:dyDescent="0.2">
      <c r="A42" s="212"/>
      <c r="B42" s="213"/>
      <c r="C42" s="217"/>
      <c r="D42" s="214"/>
      <c r="E42" s="214"/>
      <c r="F42" s="215"/>
      <c r="G42" s="214"/>
    </row>
    <row r="43" spans="1:7" ht="13.15" customHeight="1" x14ac:dyDescent="0.2">
      <c r="A43" s="212"/>
      <c r="B43" s="213"/>
      <c r="C43" s="217"/>
      <c r="D43" s="214"/>
      <c r="E43" s="214"/>
      <c r="F43" s="215"/>
      <c r="G43" s="214"/>
    </row>
    <row r="44" spans="1:7" ht="13.15" customHeight="1" x14ac:dyDescent="0.2">
      <c r="A44" s="212"/>
      <c r="B44" s="213"/>
      <c r="C44" s="217"/>
      <c r="D44" s="214"/>
      <c r="E44" s="214"/>
      <c r="F44" s="215"/>
      <c r="G44" s="214"/>
    </row>
    <row r="45" spans="1:7" ht="13.15" customHeight="1" x14ac:dyDescent="0.2">
      <c r="A45" s="212"/>
      <c r="B45" s="213"/>
      <c r="C45" s="217"/>
      <c r="D45" s="214"/>
      <c r="E45" s="214"/>
      <c r="F45" s="215"/>
      <c r="G45" s="214"/>
    </row>
    <row r="46" spans="1:7" ht="13.15" customHeight="1" x14ac:dyDescent="0.2">
      <c r="A46" s="212"/>
      <c r="B46" s="213"/>
      <c r="C46" s="217"/>
      <c r="D46" s="214"/>
      <c r="E46" s="214"/>
      <c r="F46" s="215"/>
      <c r="G46" s="214"/>
    </row>
    <row r="47" spans="1:7" ht="13.15" customHeight="1" x14ac:dyDescent="0.2">
      <c r="A47" s="212"/>
      <c r="B47" s="213"/>
      <c r="C47" s="217"/>
      <c r="D47" s="214"/>
      <c r="E47" s="214"/>
      <c r="F47" s="215"/>
      <c r="G47" s="214"/>
    </row>
    <row r="48" spans="1:7" ht="13.15" customHeight="1" x14ac:dyDescent="0.2">
      <c r="A48" s="212"/>
      <c r="B48" s="213"/>
      <c r="C48" s="217"/>
      <c r="D48" s="214"/>
      <c r="E48" s="214"/>
      <c r="F48" s="215"/>
      <c r="G48" s="214"/>
    </row>
    <row r="49" spans="1:7" ht="13.15" customHeight="1" x14ac:dyDescent="0.2">
      <c r="A49" s="212"/>
      <c r="B49" s="213"/>
      <c r="C49" s="217"/>
      <c r="D49" s="214"/>
      <c r="E49" s="214"/>
      <c r="F49" s="215"/>
      <c r="G49" s="214"/>
    </row>
    <row r="50" spans="1:7" ht="13.15" customHeight="1" x14ac:dyDescent="0.2">
      <c r="A50" s="212"/>
      <c r="B50" s="213"/>
      <c r="C50" s="217"/>
      <c r="D50" s="214"/>
      <c r="E50" s="214"/>
      <c r="F50" s="215"/>
      <c r="G50" s="214"/>
    </row>
    <row r="51" spans="1:7" ht="13.15" customHeight="1" x14ac:dyDescent="0.2">
      <c r="A51" s="212"/>
      <c r="B51" s="213"/>
      <c r="C51" s="217"/>
      <c r="D51" s="214"/>
      <c r="E51" s="214"/>
      <c r="F51" s="215"/>
      <c r="G51" s="214"/>
    </row>
    <row r="52" spans="1:7" ht="13.15" customHeight="1" x14ac:dyDescent="0.2">
      <c r="A52" s="212"/>
      <c r="B52" s="213"/>
      <c r="C52" s="217"/>
      <c r="D52" s="214"/>
      <c r="E52" s="214"/>
      <c r="F52" s="215"/>
      <c r="G52" s="214"/>
    </row>
    <row r="53" spans="1:7" ht="13.15" customHeight="1" x14ac:dyDescent="0.2">
      <c r="A53" s="212"/>
      <c r="B53" s="213"/>
      <c r="C53" s="217"/>
      <c r="D53" s="214"/>
      <c r="E53" s="214"/>
      <c r="F53" s="215"/>
      <c r="G53" s="214"/>
    </row>
    <row r="54" spans="1:7" ht="13.15" customHeight="1" x14ac:dyDescent="0.2"/>
    <row r="55" spans="1:7" ht="13.15" customHeight="1" x14ac:dyDescent="0.2"/>
    <row r="56" spans="1:7" ht="13.15" customHeight="1" x14ac:dyDescent="0.2">
      <c r="A56" s="836" t="s">
        <v>148</v>
      </c>
      <c r="B56" s="837"/>
      <c r="C56" s="837"/>
      <c r="D56" s="838"/>
      <c r="E56" s="1"/>
      <c r="F56" s="1"/>
    </row>
    <row r="57" spans="1:7" x14ac:dyDescent="0.2">
      <c r="A57" s="649"/>
      <c r="B57" s="567"/>
      <c r="C57" s="567"/>
      <c r="D57" s="650"/>
      <c r="E57" s="235"/>
      <c r="F57" s="235"/>
    </row>
    <row r="58" spans="1:7" x14ac:dyDescent="0.2">
      <c r="A58" s="649"/>
      <c r="B58" s="567"/>
      <c r="C58" s="567"/>
      <c r="D58" s="650"/>
      <c r="E58" s="235"/>
      <c r="F58" s="235"/>
    </row>
    <row r="59" spans="1:7" x14ac:dyDescent="0.2">
      <c r="A59" s="649"/>
      <c r="B59" s="567"/>
      <c r="C59" s="567"/>
      <c r="D59" s="650"/>
      <c r="E59" s="235"/>
      <c r="F59" s="235"/>
    </row>
    <row r="60" spans="1:7" x14ac:dyDescent="0.2">
      <c r="A60" s="651"/>
      <c r="B60" s="652"/>
      <c r="C60" s="652"/>
      <c r="D60" s="653"/>
      <c r="E60" s="235"/>
      <c r="F60" s="235"/>
    </row>
  </sheetData>
  <sheetProtection selectLockedCells="1"/>
  <mergeCells count="5">
    <mergeCell ref="B5:G5"/>
    <mergeCell ref="B9:G9"/>
    <mergeCell ref="A57:D60"/>
    <mergeCell ref="I3:K3"/>
    <mergeCell ref="A56:D56"/>
  </mergeCells>
  <dataValidations count="9">
    <dataValidation allowBlank="1" showInputMessage="1" showErrorMessage="1" promptTitle="OHJE" prompt="Kirjaa budetin toiminto-välilehdille hakemuslomakkeelle kirjaamasi toiminnot yksi kerrallaan." sqref="G10 JC10 SY10 ACU10 AMQ10 AWM10 BGI10 BQE10 CAA10 CJW10 CTS10 DDO10 DNK10 DXG10 EHC10 EQY10 FAU10 FKQ10 FUM10 GEI10 GOE10 GYA10 HHW10 HRS10 IBO10 ILK10 IVG10 JFC10 JOY10 JYU10 KIQ10 KSM10 LCI10 LME10 LWA10 MFW10 MPS10 MZO10 NJK10 NTG10 ODC10 OMY10 OWU10 PGQ10 PQM10 QAI10 QKE10 QUA10 RDW10 RNS10 RXO10 SHK10 SRG10 TBC10 TKY10 TUU10 UEQ10 UOM10 UYI10 VIE10 VSA10 WBW10 WLS10 WVO10 G65546 JC65546 SY65546 ACU65546 AMQ65546 AWM65546 BGI65546 BQE65546 CAA65546 CJW65546 CTS65546 DDO65546 DNK65546 DXG65546 EHC65546 EQY65546 FAU65546 FKQ65546 FUM65546 GEI65546 GOE65546 GYA65546 HHW65546 HRS65546 IBO65546 ILK65546 IVG65546 JFC65546 JOY65546 JYU65546 KIQ65546 KSM65546 LCI65546 LME65546 LWA65546 MFW65546 MPS65546 MZO65546 NJK65546 NTG65546 ODC65546 OMY65546 OWU65546 PGQ65546 PQM65546 QAI65546 QKE65546 QUA65546 RDW65546 RNS65546 RXO65546 SHK65546 SRG65546 TBC65546 TKY65546 TUU65546 UEQ65546 UOM65546 UYI65546 VIE65546 VSA65546 WBW65546 WLS65546 WVO65546 G131082 JC131082 SY131082 ACU131082 AMQ131082 AWM131082 BGI131082 BQE131082 CAA131082 CJW131082 CTS131082 DDO131082 DNK131082 DXG131082 EHC131082 EQY131082 FAU131082 FKQ131082 FUM131082 GEI131082 GOE131082 GYA131082 HHW131082 HRS131082 IBO131082 ILK131082 IVG131082 JFC131082 JOY131082 JYU131082 KIQ131082 KSM131082 LCI131082 LME131082 LWA131082 MFW131082 MPS131082 MZO131082 NJK131082 NTG131082 ODC131082 OMY131082 OWU131082 PGQ131082 PQM131082 QAI131082 QKE131082 QUA131082 RDW131082 RNS131082 RXO131082 SHK131082 SRG131082 TBC131082 TKY131082 TUU131082 UEQ131082 UOM131082 UYI131082 VIE131082 VSA131082 WBW131082 WLS131082 WVO131082 G196618 JC196618 SY196618 ACU196618 AMQ196618 AWM196618 BGI196618 BQE196618 CAA196618 CJW196618 CTS196618 DDO196618 DNK196618 DXG196618 EHC196618 EQY196618 FAU196618 FKQ196618 FUM196618 GEI196618 GOE196618 GYA196618 HHW196618 HRS196618 IBO196618 ILK196618 IVG196618 JFC196618 JOY196618 JYU196618 KIQ196618 KSM196618 LCI196618 LME196618 LWA196618 MFW196618 MPS196618 MZO196618 NJK196618 NTG196618 ODC196618 OMY196618 OWU196618 PGQ196618 PQM196618 QAI196618 QKE196618 QUA196618 RDW196618 RNS196618 RXO196618 SHK196618 SRG196618 TBC196618 TKY196618 TUU196618 UEQ196618 UOM196618 UYI196618 VIE196618 VSA196618 WBW196618 WLS196618 WVO196618 G262154 JC262154 SY262154 ACU262154 AMQ262154 AWM262154 BGI262154 BQE262154 CAA262154 CJW262154 CTS262154 DDO262154 DNK262154 DXG262154 EHC262154 EQY262154 FAU262154 FKQ262154 FUM262154 GEI262154 GOE262154 GYA262154 HHW262154 HRS262154 IBO262154 ILK262154 IVG262154 JFC262154 JOY262154 JYU262154 KIQ262154 KSM262154 LCI262154 LME262154 LWA262154 MFW262154 MPS262154 MZO262154 NJK262154 NTG262154 ODC262154 OMY262154 OWU262154 PGQ262154 PQM262154 QAI262154 QKE262154 QUA262154 RDW262154 RNS262154 RXO262154 SHK262154 SRG262154 TBC262154 TKY262154 TUU262154 UEQ262154 UOM262154 UYI262154 VIE262154 VSA262154 WBW262154 WLS262154 WVO262154 G327690 JC327690 SY327690 ACU327690 AMQ327690 AWM327690 BGI327690 BQE327690 CAA327690 CJW327690 CTS327690 DDO327690 DNK327690 DXG327690 EHC327690 EQY327690 FAU327690 FKQ327690 FUM327690 GEI327690 GOE327690 GYA327690 HHW327690 HRS327690 IBO327690 ILK327690 IVG327690 JFC327690 JOY327690 JYU327690 KIQ327690 KSM327690 LCI327690 LME327690 LWA327690 MFW327690 MPS327690 MZO327690 NJK327690 NTG327690 ODC327690 OMY327690 OWU327690 PGQ327690 PQM327690 QAI327690 QKE327690 QUA327690 RDW327690 RNS327690 RXO327690 SHK327690 SRG327690 TBC327690 TKY327690 TUU327690 UEQ327690 UOM327690 UYI327690 VIE327690 VSA327690 WBW327690 WLS327690 WVO327690 G393226 JC393226 SY393226 ACU393226 AMQ393226 AWM393226 BGI393226 BQE393226 CAA393226 CJW393226 CTS393226 DDO393226 DNK393226 DXG393226 EHC393226 EQY393226 FAU393226 FKQ393226 FUM393226 GEI393226 GOE393226 GYA393226 HHW393226 HRS393226 IBO393226 ILK393226 IVG393226 JFC393226 JOY393226 JYU393226 KIQ393226 KSM393226 LCI393226 LME393226 LWA393226 MFW393226 MPS393226 MZO393226 NJK393226 NTG393226 ODC393226 OMY393226 OWU393226 PGQ393226 PQM393226 QAI393226 QKE393226 QUA393226 RDW393226 RNS393226 RXO393226 SHK393226 SRG393226 TBC393226 TKY393226 TUU393226 UEQ393226 UOM393226 UYI393226 VIE393226 VSA393226 WBW393226 WLS393226 WVO393226 G458762 JC458762 SY458762 ACU458762 AMQ458762 AWM458762 BGI458762 BQE458762 CAA458762 CJW458762 CTS458762 DDO458762 DNK458762 DXG458762 EHC458762 EQY458762 FAU458762 FKQ458762 FUM458762 GEI458762 GOE458762 GYA458762 HHW458762 HRS458762 IBO458762 ILK458762 IVG458762 JFC458762 JOY458762 JYU458762 KIQ458762 KSM458762 LCI458762 LME458762 LWA458762 MFW458762 MPS458762 MZO458762 NJK458762 NTG458762 ODC458762 OMY458762 OWU458762 PGQ458762 PQM458762 QAI458762 QKE458762 QUA458762 RDW458762 RNS458762 RXO458762 SHK458762 SRG458762 TBC458762 TKY458762 TUU458762 UEQ458762 UOM458762 UYI458762 VIE458762 VSA458762 WBW458762 WLS458762 WVO458762 G524298 JC524298 SY524298 ACU524298 AMQ524298 AWM524298 BGI524298 BQE524298 CAA524298 CJW524298 CTS524298 DDO524298 DNK524298 DXG524298 EHC524298 EQY524298 FAU524298 FKQ524298 FUM524298 GEI524298 GOE524298 GYA524298 HHW524298 HRS524298 IBO524298 ILK524298 IVG524298 JFC524298 JOY524298 JYU524298 KIQ524298 KSM524298 LCI524298 LME524298 LWA524298 MFW524298 MPS524298 MZO524298 NJK524298 NTG524298 ODC524298 OMY524298 OWU524298 PGQ524298 PQM524298 QAI524298 QKE524298 QUA524298 RDW524298 RNS524298 RXO524298 SHK524298 SRG524298 TBC524298 TKY524298 TUU524298 UEQ524298 UOM524298 UYI524298 VIE524298 VSA524298 WBW524298 WLS524298 WVO524298 G589834 JC589834 SY589834 ACU589834 AMQ589834 AWM589834 BGI589834 BQE589834 CAA589834 CJW589834 CTS589834 DDO589834 DNK589834 DXG589834 EHC589834 EQY589834 FAU589834 FKQ589834 FUM589834 GEI589834 GOE589834 GYA589834 HHW589834 HRS589834 IBO589834 ILK589834 IVG589834 JFC589834 JOY589834 JYU589834 KIQ589834 KSM589834 LCI589834 LME589834 LWA589834 MFW589834 MPS589834 MZO589834 NJK589834 NTG589834 ODC589834 OMY589834 OWU589834 PGQ589834 PQM589834 QAI589834 QKE589834 QUA589834 RDW589834 RNS589834 RXO589834 SHK589834 SRG589834 TBC589834 TKY589834 TUU589834 UEQ589834 UOM589834 UYI589834 VIE589834 VSA589834 WBW589834 WLS589834 WVO589834 G655370 JC655370 SY655370 ACU655370 AMQ655370 AWM655370 BGI655370 BQE655370 CAA655370 CJW655370 CTS655370 DDO655370 DNK655370 DXG655370 EHC655370 EQY655370 FAU655370 FKQ655370 FUM655370 GEI655370 GOE655370 GYA655370 HHW655370 HRS655370 IBO655370 ILK655370 IVG655370 JFC655370 JOY655370 JYU655370 KIQ655370 KSM655370 LCI655370 LME655370 LWA655370 MFW655370 MPS655370 MZO655370 NJK655370 NTG655370 ODC655370 OMY655370 OWU655370 PGQ655370 PQM655370 QAI655370 QKE655370 QUA655370 RDW655370 RNS655370 RXO655370 SHK655370 SRG655370 TBC655370 TKY655370 TUU655370 UEQ655370 UOM655370 UYI655370 VIE655370 VSA655370 WBW655370 WLS655370 WVO655370 G720906 JC720906 SY720906 ACU720906 AMQ720906 AWM720906 BGI720906 BQE720906 CAA720906 CJW720906 CTS720906 DDO720906 DNK720906 DXG720906 EHC720906 EQY720906 FAU720906 FKQ720906 FUM720906 GEI720906 GOE720906 GYA720906 HHW720906 HRS720906 IBO720906 ILK720906 IVG720906 JFC720906 JOY720906 JYU720906 KIQ720906 KSM720906 LCI720906 LME720906 LWA720906 MFW720906 MPS720906 MZO720906 NJK720906 NTG720906 ODC720906 OMY720906 OWU720906 PGQ720906 PQM720906 QAI720906 QKE720906 QUA720906 RDW720906 RNS720906 RXO720906 SHK720906 SRG720906 TBC720906 TKY720906 TUU720906 UEQ720906 UOM720906 UYI720906 VIE720906 VSA720906 WBW720906 WLS720906 WVO720906 G786442 JC786442 SY786442 ACU786442 AMQ786442 AWM786442 BGI786442 BQE786442 CAA786442 CJW786442 CTS786442 DDO786442 DNK786442 DXG786442 EHC786442 EQY786442 FAU786442 FKQ786442 FUM786442 GEI786442 GOE786442 GYA786442 HHW786442 HRS786442 IBO786442 ILK786442 IVG786442 JFC786442 JOY786442 JYU786442 KIQ786442 KSM786442 LCI786442 LME786442 LWA786442 MFW786442 MPS786442 MZO786442 NJK786442 NTG786442 ODC786442 OMY786442 OWU786442 PGQ786442 PQM786442 QAI786442 QKE786442 QUA786442 RDW786442 RNS786442 RXO786442 SHK786442 SRG786442 TBC786442 TKY786442 TUU786442 UEQ786442 UOM786442 UYI786442 VIE786442 VSA786442 WBW786442 WLS786442 WVO786442 G851978 JC851978 SY851978 ACU851978 AMQ851978 AWM851978 BGI851978 BQE851978 CAA851978 CJW851978 CTS851978 DDO851978 DNK851978 DXG851978 EHC851978 EQY851978 FAU851978 FKQ851978 FUM851978 GEI851978 GOE851978 GYA851978 HHW851978 HRS851978 IBO851978 ILK851978 IVG851978 JFC851978 JOY851978 JYU851978 KIQ851978 KSM851978 LCI851978 LME851978 LWA851978 MFW851978 MPS851978 MZO851978 NJK851978 NTG851978 ODC851978 OMY851978 OWU851978 PGQ851978 PQM851978 QAI851978 QKE851978 QUA851978 RDW851978 RNS851978 RXO851978 SHK851978 SRG851978 TBC851978 TKY851978 TUU851978 UEQ851978 UOM851978 UYI851978 VIE851978 VSA851978 WBW851978 WLS851978 WVO851978 G917514 JC917514 SY917514 ACU917514 AMQ917514 AWM917514 BGI917514 BQE917514 CAA917514 CJW917514 CTS917514 DDO917514 DNK917514 DXG917514 EHC917514 EQY917514 FAU917514 FKQ917514 FUM917514 GEI917514 GOE917514 GYA917514 HHW917514 HRS917514 IBO917514 ILK917514 IVG917514 JFC917514 JOY917514 JYU917514 KIQ917514 KSM917514 LCI917514 LME917514 LWA917514 MFW917514 MPS917514 MZO917514 NJK917514 NTG917514 ODC917514 OMY917514 OWU917514 PGQ917514 PQM917514 QAI917514 QKE917514 QUA917514 RDW917514 RNS917514 RXO917514 SHK917514 SRG917514 TBC917514 TKY917514 TUU917514 UEQ917514 UOM917514 UYI917514 VIE917514 VSA917514 WBW917514 WLS917514 WVO917514 G983050 JC983050 SY983050 ACU983050 AMQ983050 AWM983050 BGI983050 BQE983050 CAA983050 CJW983050 CTS983050 DDO983050 DNK983050 DXG983050 EHC983050 EQY983050 FAU983050 FKQ983050 FUM983050 GEI983050 GOE983050 GYA983050 HHW983050 HRS983050 IBO983050 ILK983050 IVG983050 JFC983050 JOY983050 JYU983050 KIQ983050 KSM983050 LCI983050 LME983050 LWA983050 MFW983050 MPS983050 MZO983050 NJK983050 NTG983050 ODC983050 OMY983050 OWU983050 PGQ983050 PQM983050 QAI983050 QKE983050 QUA983050 RDW983050 RNS983050 RXO983050 SHK983050 SRG983050 TBC983050 TKY983050 TUU983050 UEQ983050 UOM983050 UYI983050 VIE983050 VSA983050 WBW983050 WLS983050 WVO983050"/>
    <dataValidation allowBlank="1" showInputMessage="1" showErrorMessage="1" promptTitle="OHJE" prompt="Kirjaa tähän budjetoidut kustannukset kustannuslajitasolla." sqref="D12 IZ12 SV12 ACR12 AMN12 AWJ12 BGF12 BQB12 BZX12 CJT12 CTP12 DDL12 DNH12 DXD12 EGZ12 EQV12 FAR12 FKN12 FUJ12 GEF12 GOB12 GXX12 HHT12 HRP12 IBL12 ILH12 IVD12 JEZ12 JOV12 JYR12 KIN12 KSJ12 LCF12 LMB12 LVX12 MFT12 MPP12 MZL12 NJH12 NTD12 OCZ12 OMV12 OWR12 PGN12 PQJ12 QAF12 QKB12 QTX12 RDT12 RNP12 RXL12 SHH12 SRD12 TAZ12 TKV12 TUR12 UEN12 UOJ12 UYF12 VIB12 VRX12 WBT12 WLP12 WVL12 D65548 IZ65548 SV65548 ACR65548 AMN65548 AWJ65548 BGF65548 BQB65548 BZX65548 CJT65548 CTP65548 DDL65548 DNH65548 DXD65548 EGZ65548 EQV65548 FAR65548 FKN65548 FUJ65548 GEF65548 GOB65548 GXX65548 HHT65548 HRP65548 IBL65548 ILH65548 IVD65548 JEZ65548 JOV65548 JYR65548 KIN65548 KSJ65548 LCF65548 LMB65548 LVX65548 MFT65548 MPP65548 MZL65548 NJH65548 NTD65548 OCZ65548 OMV65548 OWR65548 PGN65548 PQJ65548 QAF65548 QKB65548 QTX65548 RDT65548 RNP65548 RXL65548 SHH65548 SRD65548 TAZ65548 TKV65548 TUR65548 UEN65548 UOJ65548 UYF65548 VIB65548 VRX65548 WBT65548 WLP65548 WVL65548 D131084 IZ131084 SV131084 ACR131084 AMN131084 AWJ131084 BGF131084 BQB131084 BZX131084 CJT131084 CTP131084 DDL131084 DNH131084 DXD131084 EGZ131084 EQV131084 FAR131084 FKN131084 FUJ131084 GEF131084 GOB131084 GXX131084 HHT131084 HRP131084 IBL131084 ILH131084 IVD131084 JEZ131084 JOV131084 JYR131084 KIN131084 KSJ131084 LCF131084 LMB131084 LVX131084 MFT131084 MPP131084 MZL131084 NJH131084 NTD131084 OCZ131084 OMV131084 OWR131084 PGN131084 PQJ131084 QAF131084 QKB131084 QTX131084 RDT131084 RNP131084 RXL131084 SHH131084 SRD131084 TAZ131084 TKV131084 TUR131084 UEN131084 UOJ131084 UYF131084 VIB131084 VRX131084 WBT131084 WLP131084 WVL131084 D196620 IZ196620 SV196620 ACR196620 AMN196620 AWJ196620 BGF196620 BQB196620 BZX196620 CJT196620 CTP196620 DDL196620 DNH196620 DXD196620 EGZ196620 EQV196620 FAR196620 FKN196620 FUJ196620 GEF196620 GOB196620 GXX196620 HHT196620 HRP196620 IBL196620 ILH196620 IVD196620 JEZ196620 JOV196620 JYR196620 KIN196620 KSJ196620 LCF196620 LMB196620 LVX196620 MFT196620 MPP196620 MZL196620 NJH196620 NTD196620 OCZ196620 OMV196620 OWR196620 PGN196620 PQJ196620 QAF196620 QKB196620 QTX196620 RDT196620 RNP196620 RXL196620 SHH196620 SRD196620 TAZ196620 TKV196620 TUR196620 UEN196620 UOJ196620 UYF196620 VIB196620 VRX196620 WBT196620 WLP196620 WVL196620 D262156 IZ262156 SV262156 ACR262156 AMN262156 AWJ262156 BGF262156 BQB262156 BZX262156 CJT262156 CTP262156 DDL262156 DNH262156 DXD262156 EGZ262156 EQV262156 FAR262156 FKN262156 FUJ262156 GEF262156 GOB262156 GXX262156 HHT262156 HRP262156 IBL262156 ILH262156 IVD262156 JEZ262156 JOV262156 JYR262156 KIN262156 KSJ262156 LCF262156 LMB262156 LVX262156 MFT262156 MPP262156 MZL262156 NJH262156 NTD262156 OCZ262156 OMV262156 OWR262156 PGN262156 PQJ262156 QAF262156 QKB262156 QTX262156 RDT262156 RNP262156 RXL262156 SHH262156 SRD262156 TAZ262156 TKV262156 TUR262156 UEN262156 UOJ262156 UYF262156 VIB262156 VRX262156 WBT262156 WLP262156 WVL262156 D327692 IZ327692 SV327692 ACR327692 AMN327692 AWJ327692 BGF327692 BQB327692 BZX327692 CJT327692 CTP327692 DDL327692 DNH327692 DXD327692 EGZ327692 EQV327692 FAR327692 FKN327692 FUJ327692 GEF327692 GOB327692 GXX327692 HHT327692 HRP327692 IBL327692 ILH327692 IVD327692 JEZ327692 JOV327692 JYR327692 KIN327692 KSJ327692 LCF327692 LMB327692 LVX327692 MFT327692 MPP327692 MZL327692 NJH327692 NTD327692 OCZ327692 OMV327692 OWR327692 PGN327692 PQJ327692 QAF327692 QKB327692 QTX327692 RDT327692 RNP327692 RXL327692 SHH327692 SRD327692 TAZ327692 TKV327692 TUR327692 UEN327692 UOJ327692 UYF327692 VIB327692 VRX327692 WBT327692 WLP327692 WVL327692 D393228 IZ393228 SV393228 ACR393228 AMN393228 AWJ393228 BGF393228 BQB393228 BZX393228 CJT393228 CTP393228 DDL393228 DNH393228 DXD393228 EGZ393228 EQV393228 FAR393228 FKN393228 FUJ393228 GEF393228 GOB393228 GXX393228 HHT393228 HRP393228 IBL393228 ILH393228 IVD393228 JEZ393228 JOV393228 JYR393228 KIN393228 KSJ393228 LCF393228 LMB393228 LVX393228 MFT393228 MPP393228 MZL393228 NJH393228 NTD393228 OCZ393228 OMV393228 OWR393228 PGN393228 PQJ393228 QAF393228 QKB393228 QTX393228 RDT393228 RNP393228 RXL393228 SHH393228 SRD393228 TAZ393228 TKV393228 TUR393228 UEN393228 UOJ393228 UYF393228 VIB393228 VRX393228 WBT393228 WLP393228 WVL393228 D458764 IZ458764 SV458764 ACR458764 AMN458764 AWJ458764 BGF458764 BQB458764 BZX458764 CJT458764 CTP458764 DDL458764 DNH458764 DXD458764 EGZ458764 EQV458764 FAR458764 FKN458764 FUJ458764 GEF458764 GOB458764 GXX458764 HHT458764 HRP458764 IBL458764 ILH458764 IVD458764 JEZ458764 JOV458764 JYR458764 KIN458764 KSJ458764 LCF458764 LMB458764 LVX458764 MFT458764 MPP458764 MZL458764 NJH458764 NTD458764 OCZ458764 OMV458764 OWR458764 PGN458764 PQJ458764 QAF458764 QKB458764 QTX458764 RDT458764 RNP458764 RXL458764 SHH458764 SRD458764 TAZ458764 TKV458764 TUR458764 UEN458764 UOJ458764 UYF458764 VIB458764 VRX458764 WBT458764 WLP458764 WVL458764 D524300 IZ524300 SV524300 ACR524300 AMN524300 AWJ524300 BGF524300 BQB524300 BZX524300 CJT524300 CTP524300 DDL524300 DNH524300 DXD524300 EGZ524300 EQV524300 FAR524300 FKN524300 FUJ524300 GEF524300 GOB524300 GXX524300 HHT524300 HRP524300 IBL524300 ILH524300 IVD524300 JEZ524300 JOV524300 JYR524300 KIN524300 KSJ524300 LCF524300 LMB524300 LVX524300 MFT524300 MPP524300 MZL524300 NJH524300 NTD524300 OCZ524300 OMV524300 OWR524300 PGN524300 PQJ524300 QAF524300 QKB524300 QTX524300 RDT524300 RNP524300 RXL524300 SHH524300 SRD524300 TAZ524300 TKV524300 TUR524300 UEN524300 UOJ524300 UYF524300 VIB524300 VRX524300 WBT524300 WLP524300 WVL524300 D589836 IZ589836 SV589836 ACR589836 AMN589836 AWJ589836 BGF589836 BQB589836 BZX589836 CJT589836 CTP589836 DDL589836 DNH589836 DXD589836 EGZ589836 EQV589836 FAR589836 FKN589836 FUJ589836 GEF589836 GOB589836 GXX589836 HHT589836 HRP589836 IBL589836 ILH589836 IVD589836 JEZ589836 JOV589836 JYR589836 KIN589836 KSJ589836 LCF589836 LMB589836 LVX589836 MFT589836 MPP589836 MZL589836 NJH589836 NTD589836 OCZ589836 OMV589836 OWR589836 PGN589836 PQJ589836 QAF589836 QKB589836 QTX589836 RDT589836 RNP589836 RXL589836 SHH589836 SRD589836 TAZ589836 TKV589836 TUR589836 UEN589836 UOJ589836 UYF589836 VIB589836 VRX589836 WBT589836 WLP589836 WVL589836 D655372 IZ655372 SV655372 ACR655372 AMN655372 AWJ655372 BGF655372 BQB655372 BZX655372 CJT655372 CTP655372 DDL655372 DNH655372 DXD655372 EGZ655372 EQV655372 FAR655372 FKN655372 FUJ655372 GEF655372 GOB655372 GXX655372 HHT655372 HRP655372 IBL655372 ILH655372 IVD655372 JEZ655372 JOV655372 JYR655372 KIN655372 KSJ655372 LCF655372 LMB655372 LVX655372 MFT655372 MPP655372 MZL655372 NJH655372 NTD655372 OCZ655372 OMV655372 OWR655372 PGN655372 PQJ655372 QAF655372 QKB655372 QTX655372 RDT655372 RNP655372 RXL655372 SHH655372 SRD655372 TAZ655372 TKV655372 TUR655372 UEN655372 UOJ655372 UYF655372 VIB655372 VRX655372 WBT655372 WLP655372 WVL655372 D720908 IZ720908 SV720908 ACR720908 AMN720908 AWJ720908 BGF720908 BQB720908 BZX720908 CJT720908 CTP720908 DDL720908 DNH720908 DXD720908 EGZ720908 EQV720908 FAR720908 FKN720908 FUJ720908 GEF720908 GOB720908 GXX720908 HHT720908 HRP720908 IBL720908 ILH720908 IVD720908 JEZ720908 JOV720908 JYR720908 KIN720908 KSJ720908 LCF720908 LMB720908 LVX720908 MFT720908 MPP720908 MZL720908 NJH720908 NTD720908 OCZ720908 OMV720908 OWR720908 PGN720908 PQJ720908 QAF720908 QKB720908 QTX720908 RDT720908 RNP720908 RXL720908 SHH720908 SRD720908 TAZ720908 TKV720908 TUR720908 UEN720908 UOJ720908 UYF720908 VIB720908 VRX720908 WBT720908 WLP720908 WVL720908 D786444 IZ786444 SV786444 ACR786444 AMN786444 AWJ786444 BGF786444 BQB786444 BZX786444 CJT786444 CTP786444 DDL786444 DNH786444 DXD786444 EGZ786444 EQV786444 FAR786444 FKN786444 FUJ786444 GEF786444 GOB786444 GXX786444 HHT786444 HRP786444 IBL786444 ILH786444 IVD786444 JEZ786444 JOV786444 JYR786444 KIN786444 KSJ786444 LCF786444 LMB786444 LVX786444 MFT786444 MPP786444 MZL786444 NJH786444 NTD786444 OCZ786444 OMV786444 OWR786444 PGN786444 PQJ786444 QAF786444 QKB786444 QTX786444 RDT786444 RNP786444 RXL786444 SHH786444 SRD786444 TAZ786444 TKV786444 TUR786444 UEN786444 UOJ786444 UYF786444 VIB786444 VRX786444 WBT786444 WLP786444 WVL786444 D851980 IZ851980 SV851980 ACR851980 AMN851980 AWJ851980 BGF851980 BQB851980 BZX851980 CJT851980 CTP851980 DDL851980 DNH851980 DXD851980 EGZ851980 EQV851980 FAR851980 FKN851980 FUJ851980 GEF851980 GOB851980 GXX851980 HHT851980 HRP851980 IBL851980 ILH851980 IVD851980 JEZ851980 JOV851980 JYR851980 KIN851980 KSJ851980 LCF851980 LMB851980 LVX851980 MFT851980 MPP851980 MZL851980 NJH851980 NTD851980 OCZ851980 OMV851980 OWR851980 PGN851980 PQJ851980 QAF851980 QKB851980 QTX851980 RDT851980 RNP851980 RXL851980 SHH851980 SRD851980 TAZ851980 TKV851980 TUR851980 UEN851980 UOJ851980 UYF851980 VIB851980 VRX851980 WBT851980 WLP851980 WVL851980 D917516 IZ917516 SV917516 ACR917516 AMN917516 AWJ917516 BGF917516 BQB917516 BZX917516 CJT917516 CTP917516 DDL917516 DNH917516 DXD917516 EGZ917516 EQV917516 FAR917516 FKN917516 FUJ917516 GEF917516 GOB917516 GXX917516 HHT917516 HRP917516 IBL917516 ILH917516 IVD917516 JEZ917516 JOV917516 JYR917516 KIN917516 KSJ917516 LCF917516 LMB917516 LVX917516 MFT917516 MPP917516 MZL917516 NJH917516 NTD917516 OCZ917516 OMV917516 OWR917516 PGN917516 PQJ917516 QAF917516 QKB917516 QTX917516 RDT917516 RNP917516 RXL917516 SHH917516 SRD917516 TAZ917516 TKV917516 TUR917516 UEN917516 UOJ917516 UYF917516 VIB917516 VRX917516 WBT917516 WLP917516 WVL917516 D983052 IZ983052 SV983052 ACR983052 AMN983052 AWJ983052 BGF983052 BQB983052 BZX983052 CJT983052 CTP983052 DDL983052 DNH983052 DXD983052 EGZ983052 EQV983052 FAR983052 FKN983052 FUJ983052 GEF983052 GOB983052 GXX983052 HHT983052 HRP983052 IBL983052 ILH983052 IVD983052 JEZ983052 JOV983052 JYR983052 KIN983052 KSJ983052 LCF983052 LMB983052 LVX983052 MFT983052 MPP983052 MZL983052 NJH983052 NTD983052 OCZ983052 OMV983052 OWR983052 PGN983052 PQJ983052 QAF983052 QKB983052 QTX983052 RDT983052 RNP983052 RXL983052 SHH983052 SRD983052 TAZ983052 TKV983052 TUR983052 UEN983052 UOJ983052 UYF983052 VIB983052 VRX983052 WBT983052 WLP983052 WVL983052"/>
    <dataValidation allowBlank="1" showInputMessage="1" showErrorMessage="1" promptTitle="OHJE" prompt="Voit halutessasi antaa lisätietoja hanketoimintojen kustannuksiin liittyen." sqref="A57:F60 IW57:JB60 SS57:SX60 ACO57:ACT60 AMK57:AMP60 AWG57:AWL60 BGC57:BGH60 BPY57:BQD60 BZU57:BZZ60 CJQ57:CJV60 CTM57:CTR60 DDI57:DDN60 DNE57:DNJ60 DXA57:DXF60 EGW57:EHB60 EQS57:EQX60 FAO57:FAT60 FKK57:FKP60 FUG57:FUL60 GEC57:GEH60 GNY57:GOD60 GXU57:GXZ60 HHQ57:HHV60 HRM57:HRR60 IBI57:IBN60 ILE57:ILJ60 IVA57:IVF60 JEW57:JFB60 JOS57:JOX60 JYO57:JYT60 KIK57:KIP60 KSG57:KSL60 LCC57:LCH60 LLY57:LMD60 LVU57:LVZ60 MFQ57:MFV60 MPM57:MPR60 MZI57:MZN60 NJE57:NJJ60 NTA57:NTF60 OCW57:ODB60 OMS57:OMX60 OWO57:OWT60 PGK57:PGP60 PQG57:PQL60 QAC57:QAH60 QJY57:QKD60 QTU57:QTZ60 RDQ57:RDV60 RNM57:RNR60 RXI57:RXN60 SHE57:SHJ60 SRA57:SRF60 TAW57:TBB60 TKS57:TKX60 TUO57:TUT60 UEK57:UEP60 UOG57:UOL60 UYC57:UYH60 VHY57:VID60 VRU57:VRZ60 WBQ57:WBV60 WLM57:WLR60 WVI57:WVN60 A65593:F65596 IW65593:JB65596 SS65593:SX65596 ACO65593:ACT65596 AMK65593:AMP65596 AWG65593:AWL65596 BGC65593:BGH65596 BPY65593:BQD65596 BZU65593:BZZ65596 CJQ65593:CJV65596 CTM65593:CTR65596 DDI65593:DDN65596 DNE65593:DNJ65596 DXA65593:DXF65596 EGW65593:EHB65596 EQS65593:EQX65596 FAO65593:FAT65596 FKK65593:FKP65596 FUG65593:FUL65596 GEC65593:GEH65596 GNY65593:GOD65596 GXU65593:GXZ65596 HHQ65593:HHV65596 HRM65593:HRR65596 IBI65593:IBN65596 ILE65593:ILJ65596 IVA65593:IVF65596 JEW65593:JFB65596 JOS65593:JOX65596 JYO65593:JYT65596 KIK65593:KIP65596 KSG65593:KSL65596 LCC65593:LCH65596 LLY65593:LMD65596 LVU65593:LVZ65596 MFQ65593:MFV65596 MPM65593:MPR65596 MZI65593:MZN65596 NJE65593:NJJ65596 NTA65593:NTF65596 OCW65593:ODB65596 OMS65593:OMX65596 OWO65593:OWT65596 PGK65593:PGP65596 PQG65593:PQL65596 QAC65593:QAH65596 QJY65593:QKD65596 QTU65593:QTZ65596 RDQ65593:RDV65596 RNM65593:RNR65596 RXI65593:RXN65596 SHE65593:SHJ65596 SRA65593:SRF65596 TAW65593:TBB65596 TKS65593:TKX65596 TUO65593:TUT65596 UEK65593:UEP65596 UOG65593:UOL65596 UYC65593:UYH65596 VHY65593:VID65596 VRU65593:VRZ65596 WBQ65593:WBV65596 WLM65593:WLR65596 WVI65593:WVN65596 A131129:F131132 IW131129:JB131132 SS131129:SX131132 ACO131129:ACT131132 AMK131129:AMP131132 AWG131129:AWL131132 BGC131129:BGH131132 BPY131129:BQD131132 BZU131129:BZZ131132 CJQ131129:CJV131132 CTM131129:CTR131132 DDI131129:DDN131132 DNE131129:DNJ131132 DXA131129:DXF131132 EGW131129:EHB131132 EQS131129:EQX131132 FAO131129:FAT131132 FKK131129:FKP131132 FUG131129:FUL131132 GEC131129:GEH131132 GNY131129:GOD131132 GXU131129:GXZ131132 HHQ131129:HHV131132 HRM131129:HRR131132 IBI131129:IBN131132 ILE131129:ILJ131132 IVA131129:IVF131132 JEW131129:JFB131132 JOS131129:JOX131132 JYO131129:JYT131132 KIK131129:KIP131132 KSG131129:KSL131132 LCC131129:LCH131132 LLY131129:LMD131132 LVU131129:LVZ131132 MFQ131129:MFV131132 MPM131129:MPR131132 MZI131129:MZN131132 NJE131129:NJJ131132 NTA131129:NTF131132 OCW131129:ODB131132 OMS131129:OMX131132 OWO131129:OWT131132 PGK131129:PGP131132 PQG131129:PQL131132 QAC131129:QAH131132 QJY131129:QKD131132 QTU131129:QTZ131132 RDQ131129:RDV131132 RNM131129:RNR131132 RXI131129:RXN131132 SHE131129:SHJ131132 SRA131129:SRF131132 TAW131129:TBB131132 TKS131129:TKX131132 TUO131129:TUT131132 UEK131129:UEP131132 UOG131129:UOL131132 UYC131129:UYH131132 VHY131129:VID131132 VRU131129:VRZ131132 WBQ131129:WBV131132 WLM131129:WLR131132 WVI131129:WVN131132 A196665:F196668 IW196665:JB196668 SS196665:SX196668 ACO196665:ACT196668 AMK196665:AMP196668 AWG196665:AWL196668 BGC196665:BGH196668 BPY196665:BQD196668 BZU196665:BZZ196668 CJQ196665:CJV196668 CTM196665:CTR196668 DDI196665:DDN196668 DNE196665:DNJ196668 DXA196665:DXF196668 EGW196665:EHB196668 EQS196665:EQX196668 FAO196665:FAT196668 FKK196665:FKP196668 FUG196665:FUL196668 GEC196665:GEH196668 GNY196665:GOD196668 GXU196665:GXZ196668 HHQ196665:HHV196668 HRM196665:HRR196668 IBI196665:IBN196668 ILE196665:ILJ196668 IVA196665:IVF196668 JEW196665:JFB196668 JOS196665:JOX196668 JYO196665:JYT196668 KIK196665:KIP196668 KSG196665:KSL196668 LCC196665:LCH196668 LLY196665:LMD196668 LVU196665:LVZ196668 MFQ196665:MFV196668 MPM196665:MPR196668 MZI196665:MZN196668 NJE196665:NJJ196668 NTA196665:NTF196668 OCW196665:ODB196668 OMS196665:OMX196668 OWO196665:OWT196668 PGK196665:PGP196668 PQG196665:PQL196668 QAC196665:QAH196668 QJY196665:QKD196668 QTU196665:QTZ196668 RDQ196665:RDV196668 RNM196665:RNR196668 RXI196665:RXN196668 SHE196665:SHJ196668 SRA196665:SRF196668 TAW196665:TBB196668 TKS196665:TKX196668 TUO196665:TUT196668 UEK196665:UEP196668 UOG196665:UOL196668 UYC196665:UYH196668 VHY196665:VID196668 VRU196665:VRZ196668 WBQ196665:WBV196668 WLM196665:WLR196668 WVI196665:WVN196668 A262201:F262204 IW262201:JB262204 SS262201:SX262204 ACO262201:ACT262204 AMK262201:AMP262204 AWG262201:AWL262204 BGC262201:BGH262204 BPY262201:BQD262204 BZU262201:BZZ262204 CJQ262201:CJV262204 CTM262201:CTR262204 DDI262201:DDN262204 DNE262201:DNJ262204 DXA262201:DXF262204 EGW262201:EHB262204 EQS262201:EQX262204 FAO262201:FAT262204 FKK262201:FKP262204 FUG262201:FUL262204 GEC262201:GEH262204 GNY262201:GOD262204 GXU262201:GXZ262204 HHQ262201:HHV262204 HRM262201:HRR262204 IBI262201:IBN262204 ILE262201:ILJ262204 IVA262201:IVF262204 JEW262201:JFB262204 JOS262201:JOX262204 JYO262201:JYT262204 KIK262201:KIP262204 KSG262201:KSL262204 LCC262201:LCH262204 LLY262201:LMD262204 LVU262201:LVZ262204 MFQ262201:MFV262204 MPM262201:MPR262204 MZI262201:MZN262204 NJE262201:NJJ262204 NTA262201:NTF262204 OCW262201:ODB262204 OMS262201:OMX262204 OWO262201:OWT262204 PGK262201:PGP262204 PQG262201:PQL262204 QAC262201:QAH262204 QJY262201:QKD262204 QTU262201:QTZ262204 RDQ262201:RDV262204 RNM262201:RNR262204 RXI262201:RXN262204 SHE262201:SHJ262204 SRA262201:SRF262204 TAW262201:TBB262204 TKS262201:TKX262204 TUO262201:TUT262204 UEK262201:UEP262204 UOG262201:UOL262204 UYC262201:UYH262204 VHY262201:VID262204 VRU262201:VRZ262204 WBQ262201:WBV262204 WLM262201:WLR262204 WVI262201:WVN262204 A327737:F327740 IW327737:JB327740 SS327737:SX327740 ACO327737:ACT327740 AMK327737:AMP327740 AWG327737:AWL327740 BGC327737:BGH327740 BPY327737:BQD327740 BZU327737:BZZ327740 CJQ327737:CJV327740 CTM327737:CTR327740 DDI327737:DDN327740 DNE327737:DNJ327740 DXA327737:DXF327740 EGW327737:EHB327740 EQS327737:EQX327740 FAO327737:FAT327740 FKK327737:FKP327740 FUG327737:FUL327740 GEC327737:GEH327740 GNY327737:GOD327740 GXU327737:GXZ327740 HHQ327737:HHV327740 HRM327737:HRR327740 IBI327737:IBN327740 ILE327737:ILJ327740 IVA327737:IVF327740 JEW327737:JFB327740 JOS327737:JOX327740 JYO327737:JYT327740 KIK327737:KIP327740 KSG327737:KSL327740 LCC327737:LCH327740 LLY327737:LMD327740 LVU327737:LVZ327740 MFQ327737:MFV327740 MPM327737:MPR327740 MZI327737:MZN327740 NJE327737:NJJ327740 NTA327737:NTF327740 OCW327737:ODB327740 OMS327737:OMX327740 OWO327737:OWT327740 PGK327737:PGP327740 PQG327737:PQL327740 QAC327737:QAH327740 QJY327737:QKD327740 QTU327737:QTZ327740 RDQ327737:RDV327740 RNM327737:RNR327740 RXI327737:RXN327740 SHE327737:SHJ327740 SRA327737:SRF327740 TAW327737:TBB327740 TKS327737:TKX327740 TUO327737:TUT327740 UEK327737:UEP327740 UOG327737:UOL327740 UYC327737:UYH327740 VHY327737:VID327740 VRU327737:VRZ327740 WBQ327737:WBV327740 WLM327737:WLR327740 WVI327737:WVN327740 A393273:F393276 IW393273:JB393276 SS393273:SX393276 ACO393273:ACT393276 AMK393273:AMP393276 AWG393273:AWL393276 BGC393273:BGH393276 BPY393273:BQD393276 BZU393273:BZZ393276 CJQ393273:CJV393276 CTM393273:CTR393276 DDI393273:DDN393276 DNE393273:DNJ393276 DXA393273:DXF393276 EGW393273:EHB393276 EQS393273:EQX393276 FAO393273:FAT393276 FKK393273:FKP393276 FUG393273:FUL393276 GEC393273:GEH393276 GNY393273:GOD393276 GXU393273:GXZ393276 HHQ393273:HHV393276 HRM393273:HRR393276 IBI393273:IBN393276 ILE393273:ILJ393276 IVA393273:IVF393276 JEW393273:JFB393276 JOS393273:JOX393276 JYO393273:JYT393276 KIK393273:KIP393276 KSG393273:KSL393276 LCC393273:LCH393276 LLY393273:LMD393276 LVU393273:LVZ393276 MFQ393273:MFV393276 MPM393273:MPR393276 MZI393273:MZN393276 NJE393273:NJJ393276 NTA393273:NTF393276 OCW393273:ODB393276 OMS393273:OMX393276 OWO393273:OWT393276 PGK393273:PGP393276 PQG393273:PQL393276 QAC393273:QAH393276 QJY393273:QKD393276 QTU393273:QTZ393276 RDQ393273:RDV393276 RNM393273:RNR393276 RXI393273:RXN393276 SHE393273:SHJ393276 SRA393273:SRF393276 TAW393273:TBB393276 TKS393273:TKX393276 TUO393273:TUT393276 UEK393273:UEP393276 UOG393273:UOL393276 UYC393273:UYH393276 VHY393273:VID393276 VRU393273:VRZ393276 WBQ393273:WBV393276 WLM393273:WLR393276 WVI393273:WVN393276 A458809:F458812 IW458809:JB458812 SS458809:SX458812 ACO458809:ACT458812 AMK458809:AMP458812 AWG458809:AWL458812 BGC458809:BGH458812 BPY458809:BQD458812 BZU458809:BZZ458812 CJQ458809:CJV458812 CTM458809:CTR458812 DDI458809:DDN458812 DNE458809:DNJ458812 DXA458809:DXF458812 EGW458809:EHB458812 EQS458809:EQX458812 FAO458809:FAT458812 FKK458809:FKP458812 FUG458809:FUL458812 GEC458809:GEH458812 GNY458809:GOD458812 GXU458809:GXZ458812 HHQ458809:HHV458812 HRM458809:HRR458812 IBI458809:IBN458812 ILE458809:ILJ458812 IVA458809:IVF458812 JEW458809:JFB458812 JOS458809:JOX458812 JYO458809:JYT458812 KIK458809:KIP458812 KSG458809:KSL458812 LCC458809:LCH458812 LLY458809:LMD458812 LVU458809:LVZ458812 MFQ458809:MFV458812 MPM458809:MPR458812 MZI458809:MZN458812 NJE458809:NJJ458812 NTA458809:NTF458812 OCW458809:ODB458812 OMS458809:OMX458812 OWO458809:OWT458812 PGK458809:PGP458812 PQG458809:PQL458812 QAC458809:QAH458812 QJY458809:QKD458812 QTU458809:QTZ458812 RDQ458809:RDV458812 RNM458809:RNR458812 RXI458809:RXN458812 SHE458809:SHJ458812 SRA458809:SRF458812 TAW458809:TBB458812 TKS458809:TKX458812 TUO458809:TUT458812 UEK458809:UEP458812 UOG458809:UOL458812 UYC458809:UYH458812 VHY458809:VID458812 VRU458809:VRZ458812 WBQ458809:WBV458812 WLM458809:WLR458812 WVI458809:WVN458812 A524345:F524348 IW524345:JB524348 SS524345:SX524348 ACO524345:ACT524348 AMK524345:AMP524348 AWG524345:AWL524348 BGC524345:BGH524348 BPY524345:BQD524348 BZU524345:BZZ524348 CJQ524345:CJV524348 CTM524345:CTR524348 DDI524345:DDN524348 DNE524345:DNJ524348 DXA524345:DXF524348 EGW524345:EHB524348 EQS524345:EQX524348 FAO524345:FAT524348 FKK524345:FKP524348 FUG524345:FUL524348 GEC524345:GEH524348 GNY524345:GOD524348 GXU524345:GXZ524348 HHQ524345:HHV524348 HRM524345:HRR524348 IBI524345:IBN524348 ILE524345:ILJ524348 IVA524345:IVF524348 JEW524345:JFB524348 JOS524345:JOX524348 JYO524345:JYT524348 KIK524345:KIP524348 KSG524345:KSL524348 LCC524345:LCH524348 LLY524345:LMD524348 LVU524345:LVZ524348 MFQ524345:MFV524348 MPM524345:MPR524348 MZI524345:MZN524348 NJE524345:NJJ524348 NTA524345:NTF524348 OCW524345:ODB524348 OMS524345:OMX524348 OWO524345:OWT524348 PGK524345:PGP524348 PQG524345:PQL524348 QAC524345:QAH524348 QJY524345:QKD524348 QTU524345:QTZ524348 RDQ524345:RDV524348 RNM524345:RNR524348 RXI524345:RXN524348 SHE524345:SHJ524348 SRA524345:SRF524348 TAW524345:TBB524348 TKS524345:TKX524348 TUO524345:TUT524348 UEK524345:UEP524348 UOG524345:UOL524348 UYC524345:UYH524348 VHY524345:VID524348 VRU524345:VRZ524348 WBQ524345:WBV524348 WLM524345:WLR524348 WVI524345:WVN524348 A589881:F589884 IW589881:JB589884 SS589881:SX589884 ACO589881:ACT589884 AMK589881:AMP589884 AWG589881:AWL589884 BGC589881:BGH589884 BPY589881:BQD589884 BZU589881:BZZ589884 CJQ589881:CJV589884 CTM589881:CTR589884 DDI589881:DDN589884 DNE589881:DNJ589884 DXA589881:DXF589884 EGW589881:EHB589884 EQS589881:EQX589884 FAO589881:FAT589884 FKK589881:FKP589884 FUG589881:FUL589884 GEC589881:GEH589884 GNY589881:GOD589884 GXU589881:GXZ589884 HHQ589881:HHV589884 HRM589881:HRR589884 IBI589881:IBN589884 ILE589881:ILJ589884 IVA589881:IVF589884 JEW589881:JFB589884 JOS589881:JOX589884 JYO589881:JYT589884 KIK589881:KIP589884 KSG589881:KSL589884 LCC589881:LCH589884 LLY589881:LMD589884 LVU589881:LVZ589884 MFQ589881:MFV589884 MPM589881:MPR589884 MZI589881:MZN589884 NJE589881:NJJ589884 NTA589881:NTF589884 OCW589881:ODB589884 OMS589881:OMX589884 OWO589881:OWT589884 PGK589881:PGP589884 PQG589881:PQL589884 QAC589881:QAH589884 QJY589881:QKD589884 QTU589881:QTZ589884 RDQ589881:RDV589884 RNM589881:RNR589884 RXI589881:RXN589884 SHE589881:SHJ589884 SRA589881:SRF589884 TAW589881:TBB589884 TKS589881:TKX589884 TUO589881:TUT589884 UEK589881:UEP589884 UOG589881:UOL589884 UYC589881:UYH589884 VHY589881:VID589884 VRU589881:VRZ589884 WBQ589881:WBV589884 WLM589881:WLR589884 WVI589881:WVN589884 A655417:F655420 IW655417:JB655420 SS655417:SX655420 ACO655417:ACT655420 AMK655417:AMP655420 AWG655417:AWL655420 BGC655417:BGH655420 BPY655417:BQD655420 BZU655417:BZZ655420 CJQ655417:CJV655420 CTM655417:CTR655420 DDI655417:DDN655420 DNE655417:DNJ655420 DXA655417:DXF655420 EGW655417:EHB655420 EQS655417:EQX655420 FAO655417:FAT655420 FKK655417:FKP655420 FUG655417:FUL655420 GEC655417:GEH655420 GNY655417:GOD655420 GXU655417:GXZ655420 HHQ655417:HHV655420 HRM655417:HRR655420 IBI655417:IBN655420 ILE655417:ILJ655420 IVA655417:IVF655420 JEW655417:JFB655420 JOS655417:JOX655420 JYO655417:JYT655420 KIK655417:KIP655420 KSG655417:KSL655420 LCC655417:LCH655420 LLY655417:LMD655420 LVU655417:LVZ655420 MFQ655417:MFV655420 MPM655417:MPR655420 MZI655417:MZN655420 NJE655417:NJJ655420 NTA655417:NTF655420 OCW655417:ODB655420 OMS655417:OMX655420 OWO655417:OWT655420 PGK655417:PGP655420 PQG655417:PQL655420 QAC655417:QAH655420 QJY655417:QKD655420 QTU655417:QTZ655420 RDQ655417:RDV655420 RNM655417:RNR655420 RXI655417:RXN655420 SHE655417:SHJ655420 SRA655417:SRF655420 TAW655417:TBB655420 TKS655417:TKX655420 TUO655417:TUT655420 UEK655417:UEP655420 UOG655417:UOL655420 UYC655417:UYH655420 VHY655417:VID655420 VRU655417:VRZ655420 WBQ655417:WBV655420 WLM655417:WLR655420 WVI655417:WVN655420 A720953:F720956 IW720953:JB720956 SS720953:SX720956 ACO720953:ACT720956 AMK720953:AMP720956 AWG720953:AWL720956 BGC720953:BGH720956 BPY720953:BQD720956 BZU720953:BZZ720956 CJQ720953:CJV720956 CTM720953:CTR720956 DDI720953:DDN720956 DNE720953:DNJ720956 DXA720953:DXF720956 EGW720953:EHB720956 EQS720953:EQX720956 FAO720953:FAT720956 FKK720953:FKP720956 FUG720953:FUL720956 GEC720953:GEH720956 GNY720953:GOD720956 GXU720953:GXZ720956 HHQ720953:HHV720956 HRM720953:HRR720956 IBI720953:IBN720956 ILE720953:ILJ720956 IVA720953:IVF720956 JEW720953:JFB720956 JOS720953:JOX720956 JYO720953:JYT720956 KIK720953:KIP720956 KSG720953:KSL720956 LCC720953:LCH720956 LLY720953:LMD720956 LVU720953:LVZ720956 MFQ720953:MFV720956 MPM720953:MPR720956 MZI720953:MZN720956 NJE720953:NJJ720956 NTA720953:NTF720956 OCW720953:ODB720956 OMS720953:OMX720956 OWO720953:OWT720956 PGK720953:PGP720956 PQG720953:PQL720956 QAC720953:QAH720956 QJY720953:QKD720956 QTU720953:QTZ720956 RDQ720953:RDV720956 RNM720953:RNR720956 RXI720953:RXN720956 SHE720953:SHJ720956 SRA720953:SRF720956 TAW720953:TBB720956 TKS720953:TKX720956 TUO720953:TUT720956 UEK720953:UEP720956 UOG720953:UOL720956 UYC720953:UYH720956 VHY720953:VID720956 VRU720953:VRZ720956 WBQ720953:WBV720956 WLM720953:WLR720956 WVI720953:WVN720956 A786489:F786492 IW786489:JB786492 SS786489:SX786492 ACO786489:ACT786492 AMK786489:AMP786492 AWG786489:AWL786492 BGC786489:BGH786492 BPY786489:BQD786492 BZU786489:BZZ786492 CJQ786489:CJV786492 CTM786489:CTR786492 DDI786489:DDN786492 DNE786489:DNJ786492 DXA786489:DXF786492 EGW786489:EHB786492 EQS786489:EQX786492 FAO786489:FAT786492 FKK786489:FKP786492 FUG786489:FUL786492 GEC786489:GEH786492 GNY786489:GOD786492 GXU786489:GXZ786492 HHQ786489:HHV786492 HRM786489:HRR786492 IBI786489:IBN786492 ILE786489:ILJ786492 IVA786489:IVF786492 JEW786489:JFB786492 JOS786489:JOX786492 JYO786489:JYT786492 KIK786489:KIP786492 KSG786489:KSL786492 LCC786489:LCH786492 LLY786489:LMD786492 LVU786489:LVZ786492 MFQ786489:MFV786492 MPM786489:MPR786492 MZI786489:MZN786492 NJE786489:NJJ786492 NTA786489:NTF786492 OCW786489:ODB786492 OMS786489:OMX786492 OWO786489:OWT786492 PGK786489:PGP786492 PQG786489:PQL786492 QAC786489:QAH786492 QJY786489:QKD786492 QTU786489:QTZ786492 RDQ786489:RDV786492 RNM786489:RNR786492 RXI786489:RXN786492 SHE786489:SHJ786492 SRA786489:SRF786492 TAW786489:TBB786492 TKS786489:TKX786492 TUO786489:TUT786492 UEK786489:UEP786492 UOG786489:UOL786492 UYC786489:UYH786492 VHY786489:VID786492 VRU786489:VRZ786492 WBQ786489:WBV786492 WLM786489:WLR786492 WVI786489:WVN786492 A852025:F852028 IW852025:JB852028 SS852025:SX852028 ACO852025:ACT852028 AMK852025:AMP852028 AWG852025:AWL852028 BGC852025:BGH852028 BPY852025:BQD852028 BZU852025:BZZ852028 CJQ852025:CJV852028 CTM852025:CTR852028 DDI852025:DDN852028 DNE852025:DNJ852028 DXA852025:DXF852028 EGW852025:EHB852028 EQS852025:EQX852028 FAO852025:FAT852028 FKK852025:FKP852028 FUG852025:FUL852028 GEC852025:GEH852028 GNY852025:GOD852028 GXU852025:GXZ852028 HHQ852025:HHV852028 HRM852025:HRR852028 IBI852025:IBN852028 ILE852025:ILJ852028 IVA852025:IVF852028 JEW852025:JFB852028 JOS852025:JOX852028 JYO852025:JYT852028 KIK852025:KIP852028 KSG852025:KSL852028 LCC852025:LCH852028 LLY852025:LMD852028 LVU852025:LVZ852028 MFQ852025:MFV852028 MPM852025:MPR852028 MZI852025:MZN852028 NJE852025:NJJ852028 NTA852025:NTF852028 OCW852025:ODB852028 OMS852025:OMX852028 OWO852025:OWT852028 PGK852025:PGP852028 PQG852025:PQL852028 QAC852025:QAH852028 QJY852025:QKD852028 QTU852025:QTZ852028 RDQ852025:RDV852028 RNM852025:RNR852028 RXI852025:RXN852028 SHE852025:SHJ852028 SRA852025:SRF852028 TAW852025:TBB852028 TKS852025:TKX852028 TUO852025:TUT852028 UEK852025:UEP852028 UOG852025:UOL852028 UYC852025:UYH852028 VHY852025:VID852028 VRU852025:VRZ852028 WBQ852025:WBV852028 WLM852025:WLR852028 WVI852025:WVN852028 A917561:F917564 IW917561:JB917564 SS917561:SX917564 ACO917561:ACT917564 AMK917561:AMP917564 AWG917561:AWL917564 BGC917561:BGH917564 BPY917561:BQD917564 BZU917561:BZZ917564 CJQ917561:CJV917564 CTM917561:CTR917564 DDI917561:DDN917564 DNE917561:DNJ917564 DXA917561:DXF917564 EGW917561:EHB917564 EQS917561:EQX917564 FAO917561:FAT917564 FKK917561:FKP917564 FUG917561:FUL917564 GEC917561:GEH917564 GNY917561:GOD917564 GXU917561:GXZ917564 HHQ917561:HHV917564 HRM917561:HRR917564 IBI917561:IBN917564 ILE917561:ILJ917564 IVA917561:IVF917564 JEW917561:JFB917564 JOS917561:JOX917564 JYO917561:JYT917564 KIK917561:KIP917564 KSG917561:KSL917564 LCC917561:LCH917564 LLY917561:LMD917564 LVU917561:LVZ917564 MFQ917561:MFV917564 MPM917561:MPR917564 MZI917561:MZN917564 NJE917561:NJJ917564 NTA917561:NTF917564 OCW917561:ODB917564 OMS917561:OMX917564 OWO917561:OWT917564 PGK917561:PGP917564 PQG917561:PQL917564 QAC917561:QAH917564 QJY917561:QKD917564 QTU917561:QTZ917564 RDQ917561:RDV917564 RNM917561:RNR917564 RXI917561:RXN917564 SHE917561:SHJ917564 SRA917561:SRF917564 TAW917561:TBB917564 TKS917561:TKX917564 TUO917561:TUT917564 UEK917561:UEP917564 UOG917561:UOL917564 UYC917561:UYH917564 VHY917561:VID917564 VRU917561:VRZ917564 WBQ917561:WBV917564 WLM917561:WLR917564 WVI917561:WVN917564 A983097:F983100 IW983097:JB983100 SS983097:SX983100 ACO983097:ACT983100 AMK983097:AMP983100 AWG983097:AWL983100 BGC983097:BGH983100 BPY983097:BQD983100 BZU983097:BZZ983100 CJQ983097:CJV983100 CTM983097:CTR983100 DDI983097:DDN983100 DNE983097:DNJ983100 DXA983097:DXF983100 EGW983097:EHB983100 EQS983097:EQX983100 FAO983097:FAT983100 FKK983097:FKP983100 FUG983097:FUL983100 GEC983097:GEH983100 GNY983097:GOD983100 GXU983097:GXZ983100 HHQ983097:HHV983100 HRM983097:HRR983100 IBI983097:IBN983100 ILE983097:ILJ983100 IVA983097:IVF983100 JEW983097:JFB983100 JOS983097:JOX983100 JYO983097:JYT983100 KIK983097:KIP983100 KSG983097:KSL983100 LCC983097:LCH983100 LLY983097:LMD983100 LVU983097:LVZ983100 MFQ983097:MFV983100 MPM983097:MPR983100 MZI983097:MZN983100 NJE983097:NJJ983100 NTA983097:NTF983100 OCW983097:ODB983100 OMS983097:OMX983100 OWO983097:OWT983100 PGK983097:PGP983100 PQG983097:PQL983100 QAC983097:QAH983100 QJY983097:QKD983100 QTU983097:QTZ983100 RDQ983097:RDV983100 RNM983097:RNR983100 RXI983097:RXN983100 SHE983097:SHJ983100 SRA983097:SRF983100 TAW983097:TBB983100 TKS983097:TKX983100 TUO983097:TUT983100 UEK983097:UEP983100 UOG983097:UOL983100 UYC983097:UYH983100 VHY983097:VID983100 VRU983097:VRZ983100 WBQ983097:WBV983100 WLM983097:WLR983100 WVI983097:WVN983100"/>
    <dataValidation type="list" allowBlank="1" showInputMessage="1" showErrorMessage="1" promptTitle="OHJE" prompt="Valitse alasvetovalikosta kustannusta määrittävä kustannuslaji. " sqref="A12 IW12 SS12 ACO12 AMK12 AWG12 BGC12 BPY12 BZU12 CJQ12 CTM12 DDI12 DNE12 DXA12 EGW12 EQS12 FAO12 FKK12 FUG12 GEC12 GNY12 GXU12 HHQ12 HRM12 IBI12 ILE12 IVA12 JEW12 JOS12 JYO12 KIK12 KSG12 LCC12 LLY12 LVU12 MFQ12 MPM12 MZI12 NJE12 NTA12 OCW12 OMS12 OWO12 PGK12 PQG12 QAC12 QJY12 QTU12 RDQ12 RNM12 RXI12 SHE12 SRA12 TAW12 TKS12 TUO12 UEK12 UOG12 UYC12 VHY12 VRU12 WBQ12 WLM12 WVI12 A65548 IW65548 SS65548 ACO65548 AMK65548 AWG65548 BGC65548 BPY65548 BZU65548 CJQ65548 CTM65548 DDI65548 DNE65548 DXA65548 EGW65548 EQS65548 FAO65548 FKK65548 FUG65548 GEC65548 GNY65548 GXU65548 HHQ65548 HRM65548 IBI65548 ILE65548 IVA65548 JEW65548 JOS65548 JYO65548 KIK65548 KSG65548 LCC65548 LLY65548 LVU65548 MFQ65548 MPM65548 MZI65548 NJE65548 NTA65548 OCW65548 OMS65548 OWO65548 PGK65548 PQG65548 QAC65548 QJY65548 QTU65548 RDQ65548 RNM65548 RXI65548 SHE65548 SRA65548 TAW65548 TKS65548 TUO65548 UEK65548 UOG65548 UYC65548 VHY65548 VRU65548 WBQ65548 WLM65548 WVI65548 A131084 IW131084 SS131084 ACO131084 AMK131084 AWG131084 BGC131084 BPY131084 BZU131084 CJQ131084 CTM131084 DDI131084 DNE131084 DXA131084 EGW131084 EQS131084 FAO131084 FKK131084 FUG131084 GEC131084 GNY131084 GXU131084 HHQ131084 HRM131084 IBI131084 ILE131084 IVA131084 JEW131084 JOS131084 JYO131084 KIK131084 KSG131084 LCC131084 LLY131084 LVU131084 MFQ131084 MPM131084 MZI131084 NJE131084 NTA131084 OCW131084 OMS131084 OWO131084 PGK131084 PQG131084 QAC131084 QJY131084 QTU131084 RDQ131084 RNM131084 RXI131084 SHE131084 SRA131084 TAW131084 TKS131084 TUO131084 UEK131084 UOG131084 UYC131084 VHY131084 VRU131084 WBQ131084 WLM131084 WVI131084 A196620 IW196620 SS196620 ACO196620 AMK196620 AWG196620 BGC196620 BPY196620 BZU196620 CJQ196620 CTM196620 DDI196620 DNE196620 DXA196620 EGW196620 EQS196620 FAO196620 FKK196620 FUG196620 GEC196620 GNY196620 GXU196620 HHQ196620 HRM196620 IBI196620 ILE196620 IVA196620 JEW196620 JOS196620 JYO196620 KIK196620 KSG196620 LCC196620 LLY196620 LVU196620 MFQ196620 MPM196620 MZI196620 NJE196620 NTA196620 OCW196620 OMS196620 OWO196620 PGK196620 PQG196620 QAC196620 QJY196620 QTU196620 RDQ196620 RNM196620 RXI196620 SHE196620 SRA196620 TAW196620 TKS196620 TUO196620 UEK196620 UOG196620 UYC196620 VHY196620 VRU196620 WBQ196620 WLM196620 WVI196620 A262156 IW262156 SS262156 ACO262156 AMK262156 AWG262156 BGC262156 BPY262156 BZU262156 CJQ262156 CTM262156 DDI262156 DNE262156 DXA262156 EGW262156 EQS262156 FAO262156 FKK262156 FUG262156 GEC262156 GNY262156 GXU262156 HHQ262156 HRM262156 IBI262156 ILE262156 IVA262156 JEW262156 JOS262156 JYO262156 KIK262156 KSG262156 LCC262156 LLY262156 LVU262156 MFQ262156 MPM262156 MZI262156 NJE262156 NTA262156 OCW262156 OMS262156 OWO262156 PGK262156 PQG262156 QAC262156 QJY262156 QTU262156 RDQ262156 RNM262156 RXI262156 SHE262156 SRA262156 TAW262156 TKS262156 TUO262156 UEK262156 UOG262156 UYC262156 VHY262156 VRU262156 WBQ262156 WLM262156 WVI262156 A327692 IW327692 SS327692 ACO327692 AMK327692 AWG327692 BGC327692 BPY327692 BZU327692 CJQ327692 CTM327692 DDI327692 DNE327692 DXA327692 EGW327692 EQS327692 FAO327692 FKK327692 FUG327692 GEC327692 GNY327692 GXU327692 HHQ327692 HRM327692 IBI327692 ILE327692 IVA327692 JEW327692 JOS327692 JYO327692 KIK327692 KSG327692 LCC327692 LLY327692 LVU327692 MFQ327692 MPM327692 MZI327692 NJE327692 NTA327692 OCW327692 OMS327692 OWO327692 PGK327692 PQG327692 QAC327692 QJY327692 QTU327692 RDQ327692 RNM327692 RXI327692 SHE327692 SRA327692 TAW327692 TKS327692 TUO327692 UEK327692 UOG327692 UYC327692 VHY327692 VRU327692 WBQ327692 WLM327692 WVI327692 A393228 IW393228 SS393228 ACO393228 AMK393228 AWG393228 BGC393228 BPY393228 BZU393228 CJQ393228 CTM393228 DDI393228 DNE393228 DXA393228 EGW393228 EQS393228 FAO393228 FKK393228 FUG393228 GEC393228 GNY393228 GXU393228 HHQ393228 HRM393228 IBI393228 ILE393228 IVA393228 JEW393228 JOS393228 JYO393228 KIK393228 KSG393228 LCC393228 LLY393228 LVU393228 MFQ393228 MPM393228 MZI393228 NJE393228 NTA393228 OCW393228 OMS393228 OWO393228 PGK393228 PQG393228 QAC393228 QJY393228 QTU393228 RDQ393228 RNM393228 RXI393228 SHE393228 SRA393228 TAW393228 TKS393228 TUO393228 UEK393228 UOG393228 UYC393228 VHY393228 VRU393228 WBQ393228 WLM393228 WVI393228 A458764 IW458764 SS458764 ACO458764 AMK458764 AWG458764 BGC458764 BPY458764 BZU458764 CJQ458764 CTM458764 DDI458764 DNE458764 DXA458764 EGW458764 EQS458764 FAO458764 FKK458764 FUG458764 GEC458764 GNY458764 GXU458764 HHQ458764 HRM458764 IBI458764 ILE458764 IVA458764 JEW458764 JOS458764 JYO458764 KIK458764 KSG458764 LCC458764 LLY458764 LVU458764 MFQ458764 MPM458764 MZI458764 NJE458764 NTA458764 OCW458764 OMS458764 OWO458764 PGK458764 PQG458764 QAC458764 QJY458764 QTU458764 RDQ458764 RNM458764 RXI458764 SHE458764 SRA458764 TAW458764 TKS458764 TUO458764 UEK458764 UOG458764 UYC458764 VHY458764 VRU458764 WBQ458764 WLM458764 WVI458764 A524300 IW524300 SS524300 ACO524300 AMK524300 AWG524300 BGC524300 BPY524300 BZU524300 CJQ524300 CTM524300 DDI524300 DNE524300 DXA524300 EGW524300 EQS524300 FAO524300 FKK524300 FUG524300 GEC524300 GNY524300 GXU524300 HHQ524300 HRM524300 IBI524300 ILE524300 IVA524300 JEW524300 JOS524300 JYO524300 KIK524300 KSG524300 LCC524300 LLY524300 LVU524300 MFQ524300 MPM524300 MZI524300 NJE524300 NTA524300 OCW524300 OMS524300 OWO524300 PGK524300 PQG524300 QAC524300 QJY524300 QTU524300 RDQ524300 RNM524300 RXI524300 SHE524300 SRA524300 TAW524300 TKS524300 TUO524300 UEK524300 UOG524300 UYC524300 VHY524300 VRU524300 WBQ524300 WLM524300 WVI524300 A589836 IW589836 SS589836 ACO589836 AMK589836 AWG589836 BGC589836 BPY589836 BZU589836 CJQ589836 CTM589836 DDI589836 DNE589836 DXA589836 EGW589836 EQS589836 FAO589836 FKK589836 FUG589836 GEC589836 GNY589836 GXU589836 HHQ589836 HRM589836 IBI589836 ILE589836 IVA589836 JEW589836 JOS589836 JYO589836 KIK589836 KSG589836 LCC589836 LLY589836 LVU589836 MFQ589836 MPM589836 MZI589836 NJE589836 NTA589836 OCW589836 OMS589836 OWO589836 PGK589836 PQG589836 QAC589836 QJY589836 QTU589836 RDQ589836 RNM589836 RXI589836 SHE589836 SRA589836 TAW589836 TKS589836 TUO589836 UEK589836 UOG589836 UYC589836 VHY589836 VRU589836 WBQ589836 WLM589836 WVI589836 A655372 IW655372 SS655372 ACO655372 AMK655372 AWG655372 BGC655372 BPY655372 BZU655372 CJQ655372 CTM655372 DDI655372 DNE655372 DXA655372 EGW655372 EQS655372 FAO655372 FKK655372 FUG655372 GEC655372 GNY655372 GXU655372 HHQ655372 HRM655372 IBI655372 ILE655372 IVA655372 JEW655372 JOS655372 JYO655372 KIK655372 KSG655372 LCC655372 LLY655372 LVU655372 MFQ655372 MPM655372 MZI655372 NJE655372 NTA655372 OCW655372 OMS655372 OWO655372 PGK655372 PQG655372 QAC655372 QJY655372 QTU655372 RDQ655372 RNM655372 RXI655372 SHE655372 SRA655372 TAW655372 TKS655372 TUO655372 UEK655372 UOG655372 UYC655372 VHY655372 VRU655372 WBQ655372 WLM655372 WVI655372 A720908 IW720908 SS720908 ACO720908 AMK720908 AWG720908 BGC720908 BPY720908 BZU720908 CJQ720908 CTM720908 DDI720908 DNE720908 DXA720908 EGW720908 EQS720908 FAO720908 FKK720908 FUG720908 GEC720908 GNY720908 GXU720908 HHQ720908 HRM720908 IBI720908 ILE720908 IVA720908 JEW720908 JOS720908 JYO720908 KIK720908 KSG720908 LCC720908 LLY720908 LVU720908 MFQ720908 MPM720908 MZI720908 NJE720908 NTA720908 OCW720908 OMS720908 OWO720908 PGK720908 PQG720908 QAC720908 QJY720908 QTU720908 RDQ720908 RNM720908 RXI720908 SHE720908 SRA720908 TAW720908 TKS720908 TUO720908 UEK720908 UOG720908 UYC720908 VHY720908 VRU720908 WBQ720908 WLM720908 WVI720908 A786444 IW786444 SS786444 ACO786444 AMK786444 AWG786444 BGC786444 BPY786444 BZU786444 CJQ786444 CTM786444 DDI786444 DNE786444 DXA786444 EGW786444 EQS786444 FAO786444 FKK786444 FUG786444 GEC786444 GNY786444 GXU786444 HHQ786444 HRM786444 IBI786444 ILE786444 IVA786444 JEW786444 JOS786444 JYO786444 KIK786444 KSG786444 LCC786444 LLY786444 LVU786444 MFQ786444 MPM786444 MZI786444 NJE786444 NTA786444 OCW786444 OMS786444 OWO786444 PGK786444 PQG786444 QAC786444 QJY786444 QTU786444 RDQ786444 RNM786444 RXI786444 SHE786444 SRA786444 TAW786444 TKS786444 TUO786444 UEK786444 UOG786444 UYC786444 VHY786444 VRU786444 WBQ786444 WLM786444 WVI786444 A851980 IW851980 SS851980 ACO851980 AMK851980 AWG851980 BGC851980 BPY851980 BZU851980 CJQ851980 CTM851980 DDI851980 DNE851980 DXA851980 EGW851980 EQS851980 FAO851980 FKK851980 FUG851980 GEC851980 GNY851980 GXU851980 HHQ851980 HRM851980 IBI851980 ILE851980 IVA851980 JEW851980 JOS851980 JYO851980 KIK851980 KSG851980 LCC851980 LLY851980 LVU851980 MFQ851980 MPM851980 MZI851980 NJE851980 NTA851980 OCW851980 OMS851980 OWO851980 PGK851980 PQG851980 QAC851980 QJY851980 QTU851980 RDQ851980 RNM851980 RXI851980 SHE851980 SRA851980 TAW851980 TKS851980 TUO851980 UEK851980 UOG851980 UYC851980 VHY851980 VRU851980 WBQ851980 WLM851980 WVI851980 A917516 IW917516 SS917516 ACO917516 AMK917516 AWG917516 BGC917516 BPY917516 BZU917516 CJQ917516 CTM917516 DDI917516 DNE917516 DXA917516 EGW917516 EQS917516 FAO917516 FKK917516 FUG917516 GEC917516 GNY917516 GXU917516 HHQ917516 HRM917516 IBI917516 ILE917516 IVA917516 JEW917516 JOS917516 JYO917516 KIK917516 KSG917516 LCC917516 LLY917516 LVU917516 MFQ917516 MPM917516 MZI917516 NJE917516 NTA917516 OCW917516 OMS917516 OWO917516 PGK917516 PQG917516 QAC917516 QJY917516 QTU917516 RDQ917516 RNM917516 RXI917516 SHE917516 SRA917516 TAW917516 TKS917516 TUO917516 UEK917516 UOG917516 UYC917516 VHY917516 VRU917516 WBQ917516 WLM917516 WVI917516 A983052 IW983052 SS983052 ACO983052 AMK983052 AWG983052 BGC983052 BPY983052 BZU983052 CJQ983052 CTM983052 DDI983052 DNE983052 DXA983052 EGW983052 EQS983052 FAO983052 FKK983052 FUG983052 GEC983052 GNY983052 GXU983052 HHQ983052 HRM983052 IBI983052 ILE983052 IVA983052 JEW983052 JOS983052 JYO983052 KIK983052 KSG983052 LCC983052 LLY983052 LVU983052 MFQ983052 MPM983052 MZI983052 NJE983052 NTA983052 OCW983052 OMS983052 OWO983052 PGK983052 PQG983052 QAC983052 QJY983052 QTU983052 RDQ983052 RNM983052 RXI983052 SHE983052 SRA983052 TAW983052 TKS983052 TUO983052 UEK983052 UOG983052 UYC983052 VHY983052 VRU983052 WBQ983052 WLM983052 WVI983052">
      <mc:AlternateContent xmlns:x12ac="http://schemas.microsoft.com/office/spreadsheetml/2011/1/ac" xmlns:mc="http://schemas.openxmlformats.org/markup-compatibility/2006">
        <mc:Choice Requires="x12ac">
          <x12ac:list>Käyttö- ja kiinteä omaisuus, Ostopalvelut,"Aineet, tarvikkeet ja muut kustannukset", Matkakustannukset (15% malli), Yksikkökustannus</x12ac:list>
        </mc:Choice>
        <mc:Fallback>
          <formula1>"Käyttö- ja kiinteä omaisuus, Ostopalvelut,Aineet, tarvikkeet ja muut kustannukset, Matkakustannukset (15% malli), Yksikkökustannus"</formula1>
        </mc:Fallback>
      </mc:AlternateContent>
    </dataValidation>
    <dataValidation allowBlank="1" showInputMessage="1" showErrorMessage="1" promptTitle="OHJE" prompt="Määritä käyttö- ja kiinteä omaisuus-kustannuslajille todellinen käyttöaste. Muille kustannuslajeille merkitse käyttöasteeksi 100." sqref="B12 IX12 ST12 ACP12 AML12 AWH12 BGD12 BPZ12 BZV12 CJR12 CTN12 DDJ12 DNF12 DXB12 EGX12 EQT12 FAP12 FKL12 FUH12 GED12 GNZ12 GXV12 HHR12 HRN12 IBJ12 ILF12 IVB12 JEX12 JOT12 JYP12 KIL12 KSH12 LCD12 LLZ12 LVV12 MFR12 MPN12 MZJ12 NJF12 NTB12 OCX12 OMT12 OWP12 PGL12 PQH12 QAD12 QJZ12 QTV12 RDR12 RNN12 RXJ12 SHF12 SRB12 TAX12 TKT12 TUP12 UEL12 UOH12 UYD12 VHZ12 VRV12 WBR12 WLN12 WVJ12 B65548 IX65548 ST65548 ACP65548 AML65548 AWH65548 BGD65548 BPZ65548 BZV65548 CJR65548 CTN65548 DDJ65548 DNF65548 DXB65548 EGX65548 EQT65548 FAP65548 FKL65548 FUH65548 GED65548 GNZ65548 GXV65548 HHR65548 HRN65548 IBJ65548 ILF65548 IVB65548 JEX65548 JOT65548 JYP65548 KIL65548 KSH65548 LCD65548 LLZ65548 LVV65548 MFR65548 MPN65548 MZJ65548 NJF65548 NTB65548 OCX65548 OMT65548 OWP65548 PGL65548 PQH65548 QAD65548 QJZ65548 QTV65548 RDR65548 RNN65548 RXJ65548 SHF65548 SRB65548 TAX65548 TKT65548 TUP65548 UEL65548 UOH65548 UYD65548 VHZ65548 VRV65548 WBR65548 WLN65548 WVJ65548 B131084 IX131084 ST131084 ACP131084 AML131084 AWH131084 BGD131084 BPZ131084 BZV131084 CJR131084 CTN131084 DDJ131084 DNF131084 DXB131084 EGX131084 EQT131084 FAP131084 FKL131084 FUH131084 GED131084 GNZ131084 GXV131084 HHR131084 HRN131084 IBJ131084 ILF131084 IVB131084 JEX131084 JOT131084 JYP131084 KIL131084 KSH131084 LCD131084 LLZ131084 LVV131084 MFR131084 MPN131084 MZJ131084 NJF131084 NTB131084 OCX131084 OMT131084 OWP131084 PGL131084 PQH131084 QAD131084 QJZ131084 QTV131084 RDR131084 RNN131084 RXJ131084 SHF131084 SRB131084 TAX131084 TKT131084 TUP131084 UEL131084 UOH131084 UYD131084 VHZ131084 VRV131084 WBR131084 WLN131084 WVJ131084 B196620 IX196620 ST196620 ACP196620 AML196620 AWH196620 BGD196620 BPZ196620 BZV196620 CJR196620 CTN196620 DDJ196620 DNF196620 DXB196620 EGX196620 EQT196620 FAP196620 FKL196620 FUH196620 GED196620 GNZ196620 GXV196620 HHR196620 HRN196620 IBJ196620 ILF196620 IVB196620 JEX196620 JOT196620 JYP196620 KIL196620 KSH196620 LCD196620 LLZ196620 LVV196620 MFR196620 MPN196620 MZJ196620 NJF196620 NTB196620 OCX196620 OMT196620 OWP196620 PGL196620 PQH196620 QAD196620 QJZ196620 QTV196620 RDR196620 RNN196620 RXJ196620 SHF196620 SRB196620 TAX196620 TKT196620 TUP196620 UEL196620 UOH196620 UYD196620 VHZ196620 VRV196620 WBR196620 WLN196620 WVJ196620 B262156 IX262156 ST262156 ACP262156 AML262156 AWH262156 BGD262156 BPZ262156 BZV262156 CJR262156 CTN262156 DDJ262156 DNF262156 DXB262156 EGX262156 EQT262156 FAP262156 FKL262156 FUH262156 GED262156 GNZ262156 GXV262156 HHR262156 HRN262156 IBJ262156 ILF262156 IVB262156 JEX262156 JOT262156 JYP262156 KIL262156 KSH262156 LCD262156 LLZ262156 LVV262156 MFR262156 MPN262156 MZJ262156 NJF262156 NTB262156 OCX262156 OMT262156 OWP262156 PGL262156 PQH262156 QAD262156 QJZ262156 QTV262156 RDR262156 RNN262156 RXJ262156 SHF262156 SRB262156 TAX262156 TKT262156 TUP262156 UEL262156 UOH262156 UYD262156 VHZ262156 VRV262156 WBR262156 WLN262156 WVJ262156 B327692 IX327692 ST327692 ACP327692 AML327692 AWH327692 BGD327692 BPZ327692 BZV327692 CJR327692 CTN327692 DDJ327692 DNF327692 DXB327692 EGX327692 EQT327692 FAP327692 FKL327692 FUH327692 GED327692 GNZ327692 GXV327692 HHR327692 HRN327692 IBJ327692 ILF327692 IVB327692 JEX327692 JOT327692 JYP327692 KIL327692 KSH327692 LCD327692 LLZ327692 LVV327692 MFR327692 MPN327692 MZJ327692 NJF327692 NTB327692 OCX327692 OMT327692 OWP327692 PGL327692 PQH327692 QAD327692 QJZ327692 QTV327692 RDR327692 RNN327692 RXJ327692 SHF327692 SRB327692 TAX327692 TKT327692 TUP327692 UEL327692 UOH327692 UYD327692 VHZ327692 VRV327692 WBR327692 WLN327692 WVJ327692 B393228 IX393228 ST393228 ACP393228 AML393228 AWH393228 BGD393228 BPZ393228 BZV393228 CJR393228 CTN393228 DDJ393228 DNF393228 DXB393228 EGX393228 EQT393228 FAP393228 FKL393228 FUH393228 GED393228 GNZ393228 GXV393228 HHR393228 HRN393228 IBJ393228 ILF393228 IVB393228 JEX393228 JOT393228 JYP393228 KIL393228 KSH393228 LCD393228 LLZ393228 LVV393228 MFR393228 MPN393228 MZJ393228 NJF393228 NTB393228 OCX393228 OMT393228 OWP393228 PGL393228 PQH393228 QAD393228 QJZ393228 QTV393228 RDR393228 RNN393228 RXJ393228 SHF393228 SRB393228 TAX393228 TKT393228 TUP393228 UEL393228 UOH393228 UYD393228 VHZ393228 VRV393228 WBR393228 WLN393228 WVJ393228 B458764 IX458764 ST458764 ACP458764 AML458764 AWH458764 BGD458764 BPZ458764 BZV458764 CJR458764 CTN458764 DDJ458764 DNF458764 DXB458764 EGX458764 EQT458764 FAP458764 FKL458764 FUH458764 GED458764 GNZ458764 GXV458764 HHR458764 HRN458764 IBJ458764 ILF458764 IVB458764 JEX458764 JOT458764 JYP458764 KIL458764 KSH458764 LCD458764 LLZ458764 LVV458764 MFR458764 MPN458764 MZJ458764 NJF458764 NTB458764 OCX458764 OMT458764 OWP458764 PGL458764 PQH458764 QAD458764 QJZ458764 QTV458764 RDR458764 RNN458764 RXJ458764 SHF458764 SRB458764 TAX458764 TKT458764 TUP458764 UEL458764 UOH458764 UYD458764 VHZ458764 VRV458764 WBR458764 WLN458764 WVJ458764 B524300 IX524300 ST524300 ACP524300 AML524300 AWH524300 BGD524300 BPZ524300 BZV524300 CJR524300 CTN524300 DDJ524300 DNF524300 DXB524300 EGX524300 EQT524300 FAP524300 FKL524300 FUH524300 GED524300 GNZ524300 GXV524300 HHR524300 HRN524300 IBJ524300 ILF524300 IVB524300 JEX524300 JOT524300 JYP524300 KIL524300 KSH524300 LCD524300 LLZ524300 LVV524300 MFR524300 MPN524300 MZJ524300 NJF524300 NTB524300 OCX524300 OMT524300 OWP524300 PGL524300 PQH524300 QAD524300 QJZ524300 QTV524300 RDR524300 RNN524300 RXJ524300 SHF524300 SRB524300 TAX524300 TKT524300 TUP524300 UEL524300 UOH524300 UYD524300 VHZ524300 VRV524300 WBR524300 WLN524300 WVJ524300 B589836 IX589836 ST589836 ACP589836 AML589836 AWH589836 BGD589836 BPZ589836 BZV589836 CJR589836 CTN589836 DDJ589836 DNF589836 DXB589836 EGX589836 EQT589836 FAP589836 FKL589836 FUH589836 GED589836 GNZ589836 GXV589836 HHR589836 HRN589836 IBJ589836 ILF589836 IVB589836 JEX589836 JOT589836 JYP589836 KIL589836 KSH589836 LCD589836 LLZ589836 LVV589836 MFR589836 MPN589836 MZJ589836 NJF589836 NTB589836 OCX589836 OMT589836 OWP589836 PGL589836 PQH589836 QAD589836 QJZ589836 QTV589836 RDR589836 RNN589836 RXJ589836 SHF589836 SRB589836 TAX589836 TKT589836 TUP589836 UEL589836 UOH589836 UYD589836 VHZ589836 VRV589836 WBR589836 WLN589836 WVJ589836 B655372 IX655372 ST655372 ACP655372 AML655372 AWH655372 BGD655372 BPZ655372 BZV655372 CJR655372 CTN655372 DDJ655372 DNF655372 DXB655372 EGX655372 EQT655372 FAP655372 FKL655372 FUH655372 GED655372 GNZ655372 GXV655372 HHR655372 HRN655372 IBJ655372 ILF655372 IVB655372 JEX655372 JOT655372 JYP655372 KIL655372 KSH655372 LCD655372 LLZ655372 LVV655372 MFR655372 MPN655372 MZJ655372 NJF655372 NTB655372 OCX655372 OMT655372 OWP655372 PGL655372 PQH655372 QAD655372 QJZ655372 QTV655372 RDR655372 RNN655372 RXJ655372 SHF655372 SRB655372 TAX655372 TKT655372 TUP655372 UEL655372 UOH655372 UYD655372 VHZ655372 VRV655372 WBR655372 WLN655372 WVJ655372 B720908 IX720908 ST720908 ACP720908 AML720908 AWH720908 BGD720908 BPZ720908 BZV720908 CJR720908 CTN720908 DDJ720908 DNF720908 DXB720908 EGX720908 EQT720908 FAP720908 FKL720908 FUH720908 GED720908 GNZ720908 GXV720908 HHR720908 HRN720908 IBJ720908 ILF720908 IVB720908 JEX720908 JOT720908 JYP720908 KIL720908 KSH720908 LCD720908 LLZ720908 LVV720908 MFR720908 MPN720908 MZJ720908 NJF720908 NTB720908 OCX720908 OMT720908 OWP720908 PGL720908 PQH720908 QAD720908 QJZ720908 QTV720908 RDR720908 RNN720908 RXJ720908 SHF720908 SRB720908 TAX720908 TKT720908 TUP720908 UEL720908 UOH720908 UYD720908 VHZ720908 VRV720908 WBR720908 WLN720908 WVJ720908 B786444 IX786444 ST786444 ACP786444 AML786444 AWH786444 BGD786444 BPZ786444 BZV786444 CJR786444 CTN786444 DDJ786444 DNF786444 DXB786444 EGX786444 EQT786444 FAP786444 FKL786444 FUH786444 GED786444 GNZ786444 GXV786444 HHR786444 HRN786444 IBJ786444 ILF786444 IVB786444 JEX786444 JOT786444 JYP786444 KIL786444 KSH786444 LCD786444 LLZ786444 LVV786444 MFR786444 MPN786444 MZJ786444 NJF786444 NTB786444 OCX786444 OMT786444 OWP786444 PGL786444 PQH786444 QAD786444 QJZ786444 QTV786444 RDR786444 RNN786444 RXJ786444 SHF786444 SRB786444 TAX786444 TKT786444 TUP786444 UEL786444 UOH786444 UYD786444 VHZ786444 VRV786444 WBR786444 WLN786444 WVJ786444 B851980 IX851980 ST851980 ACP851980 AML851980 AWH851980 BGD851980 BPZ851980 BZV851980 CJR851980 CTN851980 DDJ851980 DNF851980 DXB851980 EGX851980 EQT851980 FAP851980 FKL851980 FUH851980 GED851980 GNZ851980 GXV851980 HHR851980 HRN851980 IBJ851980 ILF851980 IVB851980 JEX851980 JOT851980 JYP851980 KIL851980 KSH851980 LCD851980 LLZ851980 LVV851980 MFR851980 MPN851980 MZJ851980 NJF851980 NTB851980 OCX851980 OMT851980 OWP851980 PGL851980 PQH851980 QAD851980 QJZ851980 QTV851980 RDR851980 RNN851980 RXJ851980 SHF851980 SRB851980 TAX851980 TKT851980 TUP851980 UEL851980 UOH851980 UYD851980 VHZ851980 VRV851980 WBR851980 WLN851980 WVJ851980 B917516 IX917516 ST917516 ACP917516 AML917516 AWH917516 BGD917516 BPZ917516 BZV917516 CJR917516 CTN917516 DDJ917516 DNF917516 DXB917516 EGX917516 EQT917516 FAP917516 FKL917516 FUH917516 GED917516 GNZ917516 GXV917516 HHR917516 HRN917516 IBJ917516 ILF917516 IVB917516 JEX917516 JOT917516 JYP917516 KIL917516 KSH917516 LCD917516 LLZ917516 LVV917516 MFR917516 MPN917516 MZJ917516 NJF917516 NTB917516 OCX917516 OMT917516 OWP917516 PGL917516 PQH917516 QAD917516 QJZ917516 QTV917516 RDR917516 RNN917516 RXJ917516 SHF917516 SRB917516 TAX917516 TKT917516 TUP917516 UEL917516 UOH917516 UYD917516 VHZ917516 VRV917516 WBR917516 WLN917516 WVJ917516 B983052 IX983052 ST983052 ACP983052 AML983052 AWH983052 BGD983052 BPZ983052 BZV983052 CJR983052 CTN983052 DDJ983052 DNF983052 DXB983052 EGX983052 EQT983052 FAP983052 FKL983052 FUH983052 GED983052 GNZ983052 GXV983052 HHR983052 HRN983052 IBJ983052 ILF983052 IVB983052 JEX983052 JOT983052 JYP983052 KIL983052 KSH983052 LCD983052 LLZ983052 LVV983052 MFR983052 MPN983052 MZJ983052 NJF983052 NTB983052 OCX983052 OMT983052 OWP983052 PGL983052 PQH983052 QAD983052 QJZ983052 QTV983052 RDR983052 RNN983052 RXJ983052 SHF983052 SRB983052 TAX983052 TKT983052 TUP983052 UEL983052 UOH983052 UYD983052 VHZ983052 VRV983052 WBR983052 WLN983052 WVJ983052"/>
    <dataValidation allowBlank="1" showInputMessage="1" showErrorMessage="1" promptTitle="OHJE" prompt="Kirjaa kustannuksen selite." sqref="C12 IY12 SU12 ACQ12 AMM12 AWI12 BGE12 BQA12 BZW12 CJS12 CTO12 DDK12 DNG12 DXC12 EGY12 EQU12 FAQ12 FKM12 FUI12 GEE12 GOA12 GXW12 HHS12 HRO12 IBK12 ILG12 IVC12 JEY12 JOU12 JYQ12 KIM12 KSI12 LCE12 LMA12 LVW12 MFS12 MPO12 MZK12 NJG12 NTC12 OCY12 OMU12 OWQ12 PGM12 PQI12 QAE12 QKA12 QTW12 RDS12 RNO12 RXK12 SHG12 SRC12 TAY12 TKU12 TUQ12 UEM12 UOI12 UYE12 VIA12 VRW12 WBS12 WLO12 WVK12 C65548 IY65548 SU65548 ACQ65548 AMM65548 AWI65548 BGE65548 BQA65548 BZW65548 CJS65548 CTO65548 DDK65548 DNG65548 DXC65548 EGY65548 EQU65548 FAQ65548 FKM65548 FUI65548 GEE65548 GOA65548 GXW65548 HHS65548 HRO65548 IBK65548 ILG65548 IVC65548 JEY65548 JOU65548 JYQ65548 KIM65548 KSI65548 LCE65548 LMA65548 LVW65548 MFS65548 MPO65548 MZK65548 NJG65548 NTC65548 OCY65548 OMU65548 OWQ65548 PGM65548 PQI65548 QAE65548 QKA65548 QTW65548 RDS65548 RNO65548 RXK65548 SHG65548 SRC65548 TAY65548 TKU65548 TUQ65548 UEM65548 UOI65548 UYE65548 VIA65548 VRW65548 WBS65548 WLO65548 WVK65548 C131084 IY131084 SU131084 ACQ131084 AMM131084 AWI131084 BGE131084 BQA131084 BZW131084 CJS131084 CTO131084 DDK131084 DNG131084 DXC131084 EGY131084 EQU131084 FAQ131084 FKM131084 FUI131084 GEE131084 GOA131084 GXW131084 HHS131084 HRO131084 IBK131084 ILG131084 IVC131084 JEY131084 JOU131084 JYQ131084 KIM131084 KSI131084 LCE131084 LMA131084 LVW131084 MFS131084 MPO131084 MZK131084 NJG131084 NTC131084 OCY131084 OMU131084 OWQ131084 PGM131084 PQI131084 QAE131084 QKA131084 QTW131084 RDS131084 RNO131084 RXK131084 SHG131084 SRC131084 TAY131084 TKU131084 TUQ131084 UEM131084 UOI131084 UYE131084 VIA131084 VRW131084 WBS131084 WLO131084 WVK131084 C196620 IY196620 SU196620 ACQ196620 AMM196620 AWI196620 BGE196620 BQA196620 BZW196620 CJS196620 CTO196620 DDK196620 DNG196620 DXC196620 EGY196620 EQU196620 FAQ196620 FKM196620 FUI196620 GEE196620 GOA196620 GXW196620 HHS196620 HRO196620 IBK196620 ILG196620 IVC196620 JEY196620 JOU196620 JYQ196620 KIM196620 KSI196620 LCE196620 LMA196620 LVW196620 MFS196620 MPO196620 MZK196620 NJG196620 NTC196620 OCY196620 OMU196620 OWQ196620 PGM196620 PQI196620 QAE196620 QKA196620 QTW196620 RDS196620 RNO196620 RXK196620 SHG196620 SRC196620 TAY196620 TKU196620 TUQ196620 UEM196620 UOI196620 UYE196620 VIA196620 VRW196620 WBS196620 WLO196620 WVK196620 C262156 IY262156 SU262156 ACQ262156 AMM262156 AWI262156 BGE262156 BQA262156 BZW262156 CJS262156 CTO262156 DDK262156 DNG262156 DXC262156 EGY262156 EQU262156 FAQ262156 FKM262156 FUI262156 GEE262156 GOA262156 GXW262156 HHS262156 HRO262156 IBK262156 ILG262156 IVC262156 JEY262156 JOU262156 JYQ262156 KIM262156 KSI262156 LCE262156 LMA262156 LVW262156 MFS262156 MPO262156 MZK262156 NJG262156 NTC262156 OCY262156 OMU262156 OWQ262156 PGM262156 PQI262156 QAE262156 QKA262156 QTW262156 RDS262156 RNO262156 RXK262156 SHG262156 SRC262156 TAY262156 TKU262156 TUQ262156 UEM262156 UOI262156 UYE262156 VIA262156 VRW262156 WBS262156 WLO262156 WVK262156 C327692 IY327692 SU327692 ACQ327692 AMM327692 AWI327692 BGE327692 BQA327692 BZW327692 CJS327692 CTO327692 DDK327692 DNG327692 DXC327692 EGY327692 EQU327692 FAQ327692 FKM327692 FUI327692 GEE327692 GOA327692 GXW327692 HHS327692 HRO327692 IBK327692 ILG327692 IVC327692 JEY327692 JOU327692 JYQ327692 KIM327692 KSI327692 LCE327692 LMA327692 LVW327692 MFS327692 MPO327692 MZK327692 NJG327692 NTC327692 OCY327692 OMU327692 OWQ327692 PGM327692 PQI327692 QAE327692 QKA327692 QTW327692 RDS327692 RNO327692 RXK327692 SHG327692 SRC327692 TAY327692 TKU327692 TUQ327692 UEM327692 UOI327692 UYE327692 VIA327692 VRW327692 WBS327692 WLO327692 WVK327692 C393228 IY393228 SU393228 ACQ393228 AMM393228 AWI393228 BGE393228 BQA393228 BZW393228 CJS393228 CTO393228 DDK393228 DNG393228 DXC393228 EGY393228 EQU393228 FAQ393228 FKM393228 FUI393228 GEE393228 GOA393228 GXW393228 HHS393228 HRO393228 IBK393228 ILG393228 IVC393228 JEY393228 JOU393228 JYQ393228 KIM393228 KSI393228 LCE393228 LMA393228 LVW393228 MFS393228 MPO393228 MZK393228 NJG393228 NTC393228 OCY393228 OMU393228 OWQ393228 PGM393228 PQI393228 QAE393228 QKA393228 QTW393228 RDS393228 RNO393228 RXK393228 SHG393228 SRC393228 TAY393228 TKU393228 TUQ393228 UEM393228 UOI393228 UYE393228 VIA393228 VRW393228 WBS393228 WLO393228 WVK393228 C458764 IY458764 SU458764 ACQ458764 AMM458764 AWI458764 BGE458764 BQA458764 BZW458764 CJS458764 CTO458764 DDK458764 DNG458764 DXC458764 EGY458764 EQU458764 FAQ458764 FKM458764 FUI458764 GEE458764 GOA458764 GXW458764 HHS458764 HRO458764 IBK458764 ILG458764 IVC458764 JEY458764 JOU458764 JYQ458764 KIM458764 KSI458764 LCE458764 LMA458764 LVW458764 MFS458764 MPO458764 MZK458764 NJG458764 NTC458764 OCY458764 OMU458764 OWQ458764 PGM458764 PQI458764 QAE458764 QKA458764 QTW458764 RDS458764 RNO458764 RXK458764 SHG458764 SRC458764 TAY458764 TKU458764 TUQ458764 UEM458764 UOI458764 UYE458764 VIA458764 VRW458764 WBS458764 WLO458764 WVK458764 C524300 IY524300 SU524300 ACQ524300 AMM524300 AWI524300 BGE524300 BQA524300 BZW524300 CJS524300 CTO524300 DDK524300 DNG524300 DXC524300 EGY524300 EQU524300 FAQ524300 FKM524300 FUI524300 GEE524300 GOA524300 GXW524300 HHS524300 HRO524300 IBK524300 ILG524300 IVC524300 JEY524300 JOU524300 JYQ524300 KIM524300 KSI524300 LCE524300 LMA524300 LVW524300 MFS524300 MPO524300 MZK524300 NJG524300 NTC524300 OCY524300 OMU524300 OWQ524300 PGM524300 PQI524300 QAE524300 QKA524300 QTW524300 RDS524300 RNO524300 RXK524300 SHG524300 SRC524300 TAY524300 TKU524300 TUQ524300 UEM524300 UOI524300 UYE524300 VIA524300 VRW524300 WBS524300 WLO524300 WVK524300 C589836 IY589836 SU589836 ACQ589836 AMM589836 AWI589836 BGE589836 BQA589836 BZW589836 CJS589836 CTO589836 DDK589836 DNG589836 DXC589836 EGY589836 EQU589836 FAQ589836 FKM589836 FUI589836 GEE589836 GOA589836 GXW589836 HHS589836 HRO589836 IBK589836 ILG589836 IVC589836 JEY589836 JOU589836 JYQ589836 KIM589836 KSI589836 LCE589836 LMA589836 LVW589836 MFS589836 MPO589836 MZK589836 NJG589836 NTC589836 OCY589836 OMU589836 OWQ589836 PGM589836 PQI589836 QAE589836 QKA589836 QTW589836 RDS589836 RNO589836 RXK589836 SHG589836 SRC589836 TAY589836 TKU589836 TUQ589836 UEM589836 UOI589836 UYE589836 VIA589836 VRW589836 WBS589836 WLO589836 WVK589836 C655372 IY655372 SU655372 ACQ655372 AMM655372 AWI655372 BGE655372 BQA655372 BZW655372 CJS655372 CTO655372 DDK655372 DNG655372 DXC655372 EGY655372 EQU655372 FAQ655372 FKM655372 FUI655372 GEE655372 GOA655372 GXW655372 HHS655372 HRO655372 IBK655372 ILG655372 IVC655372 JEY655372 JOU655372 JYQ655372 KIM655372 KSI655372 LCE655372 LMA655372 LVW655372 MFS655372 MPO655372 MZK655372 NJG655372 NTC655372 OCY655372 OMU655372 OWQ655372 PGM655372 PQI655372 QAE655372 QKA655372 QTW655372 RDS655372 RNO655372 RXK655372 SHG655372 SRC655372 TAY655372 TKU655372 TUQ655372 UEM655372 UOI655372 UYE655372 VIA655372 VRW655372 WBS655372 WLO655372 WVK655372 C720908 IY720908 SU720908 ACQ720908 AMM720908 AWI720908 BGE720908 BQA720908 BZW720908 CJS720908 CTO720908 DDK720908 DNG720908 DXC720908 EGY720908 EQU720908 FAQ720908 FKM720908 FUI720908 GEE720908 GOA720908 GXW720908 HHS720908 HRO720908 IBK720908 ILG720908 IVC720908 JEY720908 JOU720908 JYQ720908 KIM720908 KSI720908 LCE720908 LMA720908 LVW720908 MFS720908 MPO720908 MZK720908 NJG720908 NTC720908 OCY720908 OMU720908 OWQ720908 PGM720908 PQI720908 QAE720908 QKA720908 QTW720908 RDS720908 RNO720908 RXK720908 SHG720908 SRC720908 TAY720908 TKU720908 TUQ720908 UEM720908 UOI720908 UYE720908 VIA720908 VRW720908 WBS720908 WLO720908 WVK720908 C786444 IY786444 SU786444 ACQ786444 AMM786444 AWI786444 BGE786444 BQA786444 BZW786444 CJS786444 CTO786444 DDK786444 DNG786444 DXC786444 EGY786444 EQU786444 FAQ786444 FKM786444 FUI786444 GEE786444 GOA786444 GXW786444 HHS786444 HRO786444 IBK786444 ILG786444 IVC786444 JEY786444 JOU786444 JYQ786444 KIM786444 KSI786444 LCE786444 LMA786444 LVW786444 MFS786444 MPO786444 MZK786444 NJG786444 NTC786444 OCY786444 OMU786444 OWQ786444 PGM786444 PQI786444 QAE786444 QKA786444 QTW786444 RDS786444 RNO786444 RXK786444 SHG786444 SRC786444 TAY786444 TKU786444 TUQ786444 UEM786444 UOI786444 UYE786444 VIA786444 VRW786444 WBS786444 WLO786444 WVK786444 C851980 IY851980 SU851980 ACQ851980 AMM851980 AWI851980 BGE851980 BQA851980 BZW851980 CJS851980 CTO851980 DDK851980 DNG851980 DXC851980 EGY851980 EQU851980 FAQ851980 FKM851980 FUI851980 GEE851980 GOA851980 GXW851980 HHS851980 HRO851980 IBK851980 ILG851980 IVC851980 JEY851980 JOU851980 JYQ851980 KIM851980 KSI851980 LCE851980 LMA851980 LVW851980 MFS851980 MPO851980 MZK851980 NJG851980 NTC851980 OCY851980 OMU851980 OWQ851980 PGM851980 PQI851980 QAE851980 QKA851980 QTW851980 RDS851980 RNO851980 RXK851980 SHG851980 SRC851980 TAY851980 TKU851980 TUQ851980 UEM851980 UOI851980 UYE851980 VIA851980 VRW851980 WBS851980 WLO851980 WVK851980 C917516 IY917516 SU917516 ACQ917516 AMM917516 AWI917516 BGE917516 BQA917516 BZW917516 CJS917516 CTO917516 DDK917516 DNG917516 DXC917516 EGY917516 EQU917516 FAQ917516 FKM917516 FUI917516 GEE917516 GOA917516 GXW917516 HHS917516 HRO917516 IBK917516 ILG917516 IVC917516 JEY917516 JOU917516 JYQ917516 KIM917516 KSI917516 LCE917516 LMA917516 LVW917516 MFS917516 MPO917516 MZK917516 NJG917516 NTC917516 OCY917516 OMU917516 OWQ917516 PGM917516 PQI917516 QAE917516 QKA917516 QTW917516 RDS917516 RNO917516 RXK917516 SHG917516 SRC917516 TAY917516 TKU917516 TUQ917516 UEM917516 UOI917516 UYE917516 VIA917516 VRW917516 WBS917516 WLO917516 WVK917516 C983052 IY983052 SU983052 ACQ983052 AMM983052 AWI983052 BGE983052 BQA983052 BZW983052 CJS983052 CTO983052 DDK983052 DNG983052 DXC983052 EGY983052 EQU983052 FAQ983052 FKM983052 FUI983052 GEE983052 GOA983052 GXW983052 HHS983052 HRO983052 IBK983052 ILG983052 IVC983052 JEY983052 JOU983052 JYQ983052 KIM983052 KSI983052 LCE983052 LMA983052 LVW983052 MFS983052 MPO983052 MZK983052 NJG983052 NTC983052 OCY983052 OMU983052 OWQ983052 PGM983052 PQI983052 QAE983052 QKA983052 QTW983052 RDS983052 RNO983052 RXK983052 SHG983052 SRC983052 TAY983052 TKU983052 TUQ983052 UEM983052 UOI983052 UYE983052 VIA983052 VRW983052 WBS983052 WLO983052 WVK983052"/>
    <dataValidation allowBlank="1" showInputMessage="1" showErrorMessage="1" promptTitle="OHJE" prompt="Kirjaa tähän aikaisemmissa maksatushakemuksissa hyväksytyt kustannukset kustannuslajitasolla." sqref="E12 JA12 SW12 ACS12 AMO12 AWK12 BGG12 BQC12 BZY12 CJU12 CTQ12 DDM12 DNI12 DXE12 EHA12 EQW12 FAS12 FKO12 FUK12 GEG12 GOC12 GXY12 HHU12 HRQ12 IBM12 ILI12 IVE12 JFA12 JOW12 JYS12 KIO12 KSK12 LCG12 LMC12 LVY12 MFU12 MPQ12 MZM12 NJI12 NTE12 ODA12 OMW12 OWS12 PGO12 PQK12 QAG12 QKC12 QTY12 RDU12 RNQ12 RXM12 SHI12 SRE12 TBA12 TKW12 TUS12 UEO12 UOK12 UYG12 VIC12 VRY12 WBU12 WLQ12 WVM12 E65548 JA65548 SW65548 ACS65548 AMO65548 AWK65548 BGG65548 BQC65548 BZY65548 CJU65548 CTQ65548 DDM65548 DNI65548 DXE65548 EHA65548 EQW65548 FAS65548 FKO65548 FUK65548 GEG65548 GOC65548 GXY65548 HHU65548 HRQ65548 IBM65548 ILI65548 IVE65548 JFA65548 JOW65548 JYS65548 KIO65548 KSK65548 LCG65548 LMC65548 LVY65548 MFU65548 MPQ65548 MZM65548 NJI65548 NTE65548 ODA65548 OMW65548 OWS65548 PGO65548 PQK65548 QAG65548 QKC65548 QTY65548 RDU65548 RNQ65548 RXM65548 SHI65548 SRE65548 TBA65548 TKW65548 TUS65548 UEO65548 UOK65548 UYG65548 VIC65548 VRY65548 WBU65548 WLQ65548 WVM65548 E131084 JA131084 SW131084 ACS131084 AMO131084 AWK131084 BGG131084 BQC131084 BZY131084 CJU131084 CTQ131084 DDM131084 DNI131084 DXE131084 EHA131084 EQW131084 FAS131084 FKO131084 FUK131084 GEG131084 GOC131084 GXY131084 HHU131084 HRQ131084 IBM131084 ILI131084 IVE131084 JFA131084 JOW131084 JYS131084 KIO131084 KSK131084 LCG131084 LMC131084 LVY131084 MFU131084 MPQ131084 MZM131084 NJI131084 NTE131084 ODA131084 OMW131084 OWS131084 PGO131084 PQK131084 QAG131084 QKC131084 QTY131084 RDU131084 RNQ131084 RXM131084 SHI131084 SRE131084 TBA131084 TKW131084 TUS131084 UEO131084 UOK131084 UYG131084 VIC131084 VRY131084 WBU131084 WLQ131084 WVM131084 E196620 JA196620 SW196620 ACS196620 AMO196620 AWK196620 BGG196620 BQC196620 BZY196620 CJU196620 CTQ196620 DDM196620 DNI196620 DXE196620 EHA196620 EQW196620 FAS196620 FKO196620 FUK196620 GEG196620 GOC196620 GXY196620 HHU196620 HRQ196620 IBM196620 ILI196620 IVE196620 JFA196620 JOW196620 JYS196620 KIO196620 KSK196620 LCG196620 LMC196620 LVY196620 MFU196620 MPQ196620 MZM196620 NJI196620 NTE196620 ODA196620 OMW196620 OWS196620 PGO196620 PQK196620 QAG196620 QKC196620 QTY196620 RDU196620 RNQ196620 RXM196620 SHI196620 SRE196620 TBA196620 TKW196620 TUS196620 UEO196620 UOK196620 UYG196620 VIC196620 VRY196620 WBU196620 WLQ196620 WVM196620 E262156 JA262156 SW262156 ACS262156 AMO262156 AWK262156 BGG262156 BQC262156 BZY262156 CJU262156 CTQ262156 DDM262156 DNI262156 DXE262156 EHA262156 EQW262156 FAS262156 FKO262156 FUK262156 GEG262156 GOC262156 GXY262156 HHU262156 HRQ262156 IBM262156 ILI262156 IVE262156 JFA262156 JOW262156 JYS262156 KIO262156 KSK262156 LCG262156 LMC262156 LVY262156 MFU262156 MPQ262156 MZM262156 NJI262156 NTE262156 ODA262156 OMW262156 OWS262156 PGO262156 PQK262156 QAG262156 QKC262156 QTY262156 RDU262156 RNQ262156 RXM262156 SHI262156 SRE262156 TBA262156 TKW262156 TUS262156 UEO262156 UOK262156 UYG262156 VIC262156 VRY262156 WBU262156 WLQ262156 WVM262156 E327692 JA327692 SW327692 ACS327692 AMO327692 AWK327692 BGG327692 BQC327692 BZY327692 CJU327692 CTQ327692 DDM327692 DNI327692 DXE327692 EHA327692 EQW327692 FAS327692 FKO327692 FUK327692 GEG327692 GOC327692 GXY327692 HHU327692 HRQ327692 IBM327692 ILI327692 IVE327692 JFA327692 JOW327692 JYS327692 KIO327692 KSK327692 LCG327692 LMC327692 LVY327692 MFU327692 MPQ327692 MZM327692 NJI327692 NTE327692 ODA327692 OMW327692 OWS327692 PGO327692 PQK327692 QAG327692 QKC327692 QTY327692 RDU327692 RNQ327692 RXM327692 SHI327692 SRE327692 TBA327692 TKW327692 TUS327692 UEO327692 UOK327692 UYG327692 VIC327692 VRY327692 WBU327692 WLQ327692 WVM327692 E393228 JA393228 SW393228 ACS393228 AMO393228 AWK393228 BGG393228 BQC393228 BZY393228 CJU393228 CTQ393228 DDM393228 DNI393228 DXE393228 EHA393228 EQW393228 FAS393228 FKO393228 FUK393228 GEG393228 GOC393228 GXY393228 HHU393228 HRQ393228 IBM393228 ILI393228 IVE393228 JFA393228 JOW393228 JYS393228 KIO393228 KSK393228 LCG393228 LMC393228 LVY393228 MFU393228 MPQ393228 MZM393228 NJI393228 NTE393228 ODA393228 OMW393228 OWS393228 PGO393228 PQK393228 QAG393228 QKC393228 QTY393228 RDU393228 RNQ393228 RXM393228 SHI393228 SRE393228 TBA393228 TKW393228 TUS393228 UEO393228 UOK393228 UYG393228 VIC393228 VRY393228 WBU393228 WLQ393228 WVM393228 E458764 JA458764 SW458764 ACS458764 AMO458764 AWK458764 BGG458764 BQC458764 BZY458764 CJU458764 CTQ458764 DDM458764 DNI458764 DXE458764 EHA458764 EQW458764 FAS458764 FKO458764 FUK458764 GEG458764 GOC458764 GXY458764 HHU458764 HRQ458764 IBM458764 ILI458764 IVE458764 JFA458764 JOW458764 JYS458764 KIO458764 KSK458764 LCG458764 LMC458764 LVY458764 MFU458764 MPQ458764 MZM458764 NJI458764 NTE458764 ODA458764 OMW458764 OWS458764 PGO458764 PQK458764 QAG458764 QKC458764 QTY458764 RDU458764 RNQ458764 RXM458764 SHI458764 SRE458764 TBA458764 TKW458764 TUS458764 UEO458764 UOK458764 UYG458764 VIC458764 VRY458764 WBU458764 WLQ458764 WVM458764 E524300 JA524300 SW524300 ACS524300 AMO524300 AWK524300 BGG524300 BQC524300 BZY524300 CJU524300 CTQ524300 DDM524300 DNI524300 DXE524300 EHA524300 EQW524300 FAS524300 FKO524300 FUK524300 GEG524300 GOC524300 GXY524300 HHU524300 HRQ524300 IBM524300 ILI524300 IVE524300 JFA524300 JOW524300 JYS524300 KIO524300 KSK524300 LCG524300 LMC524300 LVY524300 MFU524300 MPQ524300 MZM524300 NJI524300 NTE524300 ODA524300 OMW524300 OWS524300 PGO524300 PQK524300 QAG524300 QKC524300 QTY524300 RDU524300 RNQ524300 RXM524300 SHI524300 SRE524300 TBA524300 TKW524300 TUS524300 UEO524300 UOK524300 UYG524300 VIC524300 VRY524300 WBU524300 WLQ524300 WVM524300 E589836 JA589836 SW589836 ACS589836 AMO589836 AWK589836 BGG589836 BQC589836 BZY589836 CJU589836 CTQ589836 DDM589836 DNI589836 DXE589836 EHA589836 EQW589836 FAS589836 FKO589836 FUK589836 GEG589836 GOC589836 GXY589836 HHU589836 HRQ589836 IBM589836 ILI589836 IVE589836 JFA589836 JOW589836 JYS589836 KIO589836 KSK589836 LCG589836 LMC589836 LVY589836 MFU589836 MPQ589836 MZM589836 NJI589836 NTE589836 ODA589836 OMW589836 OWS589836 PGO589836 PQK589836 QAG589836 QKC589836 QTY589836 RDU589836 RNQ589836 RXM589836 SHI589836 SRE589836 TBA589836 TKW589836 TUS589836 UEO589836 UOK589836 UYG589836 VIC589836 VRY589836 WBU589836 WLQ589836 WVM589836 E655372 JA655372 SW655372 ACS655372 AMO655372 AWK655372 BGG655372 BQC655372 BZY655372 CJU655372 CTQ655372 DDM655372 DNI655372 DXE655372 EHA655372 EQW655372 FAS655372 FKO655372 FUK655372 GEG655372 GOC655372 GXY655372 HHU655372 HRQ655372 IBM655372 ILI655372 IVE655372 JFA655372 JOW655372 JYS655372 KIO655372 KSK655372 LCG655372 LMC655372 LVY655372 MFU655372 MPQ655372 MZM655372 NJI655372 NTE655372 ODA655372 OMW655372 OWS655372 PGO655372 PQK655372 QAG655372 QKC655372 QTY655372 RDU655372 RNQ655372 RXM655372 SHI655372 SRE655372 TBA655372 TKW655372 TUS655372 UEO655372 UOK655372 UYG655372 VIC655372 VRY655372 WBU655372 WLQ655372 WVM655372 E720908 JA720908 SW720908 ACS720908 AMO720908 AWK720908 BGG720908 BQC720908 BZY720908 CJU720908 CTQ720908 DDM720908 DNI720908 DXE720908 EHA720908 EQW720908 FAS720908 FKO720908 FUK720908 GEG720908 GOC720908 GXY720908 HHU720908 HRQ720908 IBM720908 ILI720908 IVE720908 JFA720908 JOW720908 JYS720908 KIO720908 KSK720908 LCG720908 LMC720908 LVY720908 MFU720908 MPQ720908 MZM720908 NJI720908 NTE720908 ODA720908 OMW720908 OWS720908 PGO720908 PQK720908 QAG720908 QKC720908 QTY720908 RDU720908 RNQ720908 RXM720908 SHI720908 SRE720908 TBA720908 TKW720908 TUS720908 UEO720908 UOK720908 UYG720908 VIC720908 VRY720908 WBU720908 WLQ720908 WVM720908 E786444 JA786444 SW786444 ACS786444 AMO786444 AWK786444 BGG786444 BQC786444 BZY786444 CJU786444 CTQ786444 DDM786444 DNI786444 DXE786444 EHA786444 EQW786444 FAS786444 FKO786444 FUK786444 GEG786444 GOC786444 GXY786444 HHU786444 HRQ786444 IBM786444 ILI786444 IVE786444 JFA786444 JOW786444 JYS786444 KIO786444 KSK786444 LCG786444 LMC786444 LVY786444 MFU786444 MPQ786444 MZM786444 NJI786444 NTE786444 ODA786444 OMW786444 OWS786444 PGO786444 PQK786444 QAG786444 QKC786444 QTY786444 RDU786444 RNQ786444 RXM786444 SHI786444 SRE786444 TBA786444 TKW786444 TUS786444 UEO786444 UOK786444 UYG786444 VIC786444 VRY786444 WBU786444 WLQ786444 WVM786444 E851980 JA851980 SW851980 ACS851980 AMO851980 AWK851980 BGG851980 BQC851980 BZY851980 CJU851980 CTQ851980 DDM851980 DNI851980 DXE851980 EHA851980 EQW851980 FAS851980 FKO851980 FUK851980 GEG851980 GOC851980 GXY851980 HHU851980 HRQ851980 IBM851980 ILI851980 IVE851980 JFA851980 JOW851980 JYS851980 KIO851980 KSK851980 LCG851980 LMC851980 LVY851980 MFU851980 MPQ851980 MZM851980 NJI851980 NTE851980 ODA851980 OMW851980 OWS851980 PGO851980 PQK851980 QAG851980 QKC851980 QTY851980 RDU851980 RNQ851980 RXM851980 SHI851980 SRE851980 TBA851980 TKW851980 TUS851980 UEO851980 UOK851980 UYG851980 VIC851980 VRY851980 WBU851980 WLQ851980 WVM851980 E917516 JA917516 SW917516 ACS917516 AMO917516 AWK917516 BGG917516 BQC917516 BZY917516 CJU917516 CTQ917516 DDM917516 DNI917516 DXE917516 EHA917516 EQW917516 FAS917516 FKO917516 FUK917516 GEG917516 GOC917516 GXY917516 HHU917516 HRQ917516 IBM917516 ILI917516 IVE917516 JFA917516 JOW917516 JYS917516 KIO917516 KSK917516 LCG917516 LMC917516 LVY917516 MFU917516 MPQ917516 MZM917516 NJI917516 NTE917516 ODA917516 OMW917516 OWS917516 PGO917516 PQK917516 QAG917516 QKC917516 QTY917516 RDU917516 RNQ917516 RXM917516 SHI917516 SRE917516 TBA917516 TKW917516 TUS917516 UEO917516 UOK917516 UYG917516 VIC917516 VRY917516 WBU917516 WLQ917516 WVM917516 E983052 JA983052 SW983052 ACS983052 AMO983052 AWK983052 BGG983052 BQC983052 BZY983052 CJU983052 CTQ983052 DDM983052 DNI983052 DXE983052 EHA983052 EQW983052 FAS983052 FKO983052 FUK983052 GEG983052 GOC983052 GXY983052 HHU983052 HRQ983052 IBM983052 ILI983052 IVE983052 JFA983052 JOW983052 JYS983052 KIO983052 KSK983052 LCG983052 LMC983052 LVY983052 MFU983052 MPQ983052 MZM983052 NJI983052 NTE983052 ODA983052 OMW983052 OWS983052 PGO983052 PQK983052 QAG983052 QKC983052 QTY983052 RDU983052 RNQ983052 RXM983052 SHI983052 SRE983052 TBA983052 TKW983052 TUS983052 UEO983052 UOK983052 UYG983052 VIC983052 VRY983052 WBU983052 WLQ983052 WVM983052"/>
    <dataValidation allowBlank="1" showInputMessage="1" showErrorMessage="1" promptTitle="OHJE" prompt="Kirjoita tähän raportoitujen kustannusten kirjanpidon tositenumerot pääkirjasta. Yhteys raportoitujen kustannusten ja pääkirjan välillä tulee olla yksiselitteinen. Tarkentavia merkintöjä voit tehdä liitteenä toimitettavaan pääkirjanotteeseen." sqref="F12 JB12 SX12 ACT12 AMP12 AWL12 BGH12 BQD12 BZZ12 CJV12 CTR12 DDN12 DNJ12 DXF12 EHB12 EQX12 FAT12 FKP12 FUL12 GEH12 GOD12 GXZ12 HHV12 HRR12 IBN12 ILJ12 IVF12 JFB12 JOX12 JYT12 KIP12 KSL12 LCH12 LMD12 LVZ12 MFV12 MPR12 MZN12 NJJ12 NTF12 ODB12 OMX12 OWT12 PGP12 PQL12 QAH12 QKD12 QTZ12 RDV12 RNR12 RXN12 SHJ12 SRF12 TBB12 TKX12 TUT12 UEP12 UOL12 UYH12 VID12 VRZ12 WBV12 WLR12 WVN12 F65548 JB65548 SX65548 ACT65548 AMP65548 AWL65548 BGH65548 BQD65548 BZZ65548 CJV65548 CTR65548 DDN65548 DNJ65548 DXF65548 EHB65548 EQX65548 FAT65548 FKP65548 FUL65548 GEH65548 GOD65548 GXZ65548 HHV65548 HRR65548 IBN65548 ILJ65548 IVF65548 JFB65548 JOX65548 JYT65548 KIP65548 KSL65548 LCH65548 LMD65548 LVZ65548 MFV65548 MPR65548 MZN65548 NJJ65548 NTF65548 ODB65548 OMX65548 OWT65548 PGP65548 PQL65548 QAH65548 QKD65548 QTZ65548 RDV65548 RNR65548 RXN65548 SHJ65548 SRF65548 TBB65548 TKX65548 TUT65548 UEP65548 UOL65548 UYH65548 VID65548 VRZ65548 WBV65548 WLR65548 WVN65548 F131084 JB131084 SX131084 ACT131084 AMP131084 AWL131084 BGH131084 BQD131084 BZZ131084 CJV131084 CTR131084 DDN131084 DNJ131084 DXF131084 EHB131084 EQX131084 FAT131084 FKP131084 FUL131084 GEH131084 GOD131084 GXZ131084 HHV131084 HRR131084 IBN131084 ILJ131084 IVF131084 JFB131084 JOX131084 JYT131084 KIP131084 KSL131084 LCH131084 LMD131084 LVZ131084 MFV131084 MPR131084 MZN131084 NJJ131084 NTF131084 ODB131084 OMX131084 OWT131084 PGP131084 PQL131084 QAH131084 QKD131084 QTZ131084 RDV131084 RNR131084 RXN131084 SHJ131084 SRF131084 TBB131084 TKX131084 TUT131084 UEP131084 UOL131084 UYH131084 VID131084 VRZ131084 WBV131084 WLR131084 WVN131084 F196620 JB196620 SX196620 ACT196620 AMP196620 AWL196620 BGH196620 BQD196620 BZZ196620 CJV196620 CTR196620 DDN196620 DNJ196620 DXF196620 EHB196620 EQX196620 FAT196620 FKP196620 FUL196620 GEH196620 GOD196620 GXZ196620 HHV196620 HRR196620 IBN196620 ILJ196620 IVF196620 JFB196620 JOX196620 JYT196620 KIP196620 KSL196620 LCH196620 LMD196620 LVZ196620 MFV196620 MPR196620 MZN196620 NJJ196620 NTF196620 ODB196620 OMX196620 OWT196620 PGP196620 PQL196620 QAH196620 QKD196620 QTZ196620 RDV196620 RNR196620 RXN196620 SHJ196620 SRF196620 TBB196620 TKX196620 TUT196620 UEP196620 UOL196620 UYH196620 VID196620 VRZ196620 WBV196620 WLR196620 WVN196620 F262156 JB262156 SX262156 ACT262156 AMP262156 AWL262156 BGH262156 BQD262156 BZZ262156 CJV262156 CTR262156 DDN262156 DNJ262156 DXF262156 EHB262156 EQX262156 FAT262156 FKP262156 FUL262156 GEH262156 GOD262156 GXZ262156 HHV262156 HRR262156 IBN262156 ILJ262156 IVF262156 JFB262156 JOX262156 JYT262156 KIP262156 KSL262156 LCH262156 LMD262156 LVZ262156 MFV262156 MPR262156 MZN262156 NJJ262156 NTF262156 ODB262156 OMX262156 OWT262156 PGP262156 PQL262156 QAH262156 QKD262156 QTZ262156 RDV262156 RNR262156 RXN262156 SHJ262156 SRF262156 TBB262156 TKX262156 TUT262156 UEP262156 UOL262156 UYH262156 VID262156 VRZ262156 WBV262156 WLR262156 WVN262156 F327692 JB327692 SX327692 ACT327692 AMP327692 AWL327692 BGH327692 BQD327692 BZZ327692 CJV327692 CTR327692 DDN327692 DNJ327692 DXF327692 EHB327692 EQX327692 FAT327692 FKP327692 FUL327692 GEH327692 GOD327692 GXZ327692 HHV327692 HRR327692 IBN327692 ILJ327692 IVF327692 JFB327692 JOX327692 JYT327692 KIP327692 KSL327692 LCH327692 LMD327692 LVZ327692 MFV327692 MPR327692 MZN327692 NJJ327692 NTF327692 ODB327692 OMX327692 OWT327692 PGP327692 PQL327692 QAH327692 QKD327692 QTZ327692 RDV327692 RNR327692 RXN327692 SHJ327692 SRF327692 TBB327692 TKX327692 TUT327692 UEP327692 UOL327692 UYH327692 VID327692 VRZ327692 WBV327692 WLR327692 WVN327692 F393228 JB393228 SX393228 ACT393228 AMP393228 AWL393228 BGH393228 BQD393228 BZZ393228 CJV393228 CTR393228 DDN393228 DNJ393228 DXF393228 EHB393228 EQX393228 FAT393228 FKP393228 FUL393228 GEH393228 GOD393228 GXZ393228 HHV393228 HRR393228 IBN393228 ILJ393228 IVF393228 JFB393228 JOX393228 JYT393228 KIP393228 KSL393228 LCH393228 LMD393228 LVZ393228 MFV393228 MPR393228 MZN393228 NJJ393228 NTF393228 ODB393228 OMX393228 OWT393228 PGP393228 PQL393228 QAH393228 QKD393228 QTZ393228 RDV393228 RNR393228 RXN393228 SHJ393228 SRF393228 TBB393228 TKX393228 TUT393228 UEP393228 UOL393228 UYH393228 VID393228 VRZ393228 WBV393228 WLR393228 WVN393228 F458764 JB458764 SX458764 ACT458764 AMP458764 AWL458764 BGH458764 BQD458764 BZZ458764 CJV458764 CTR458764 DDN458764 DNJ458764 DXF458764 EHB458764 EQX458764 FAT458764 FKP458764 FUL458764 GEH458764 GOD458764 GXZ458764 HHV458764 HRR458764 IBN458764 ILJ458764 IVF458764 JFB458764 JOX458764 JYT458764 KIP458764 KSL458764 LCH458764 LMD458764 LVZ458764 MFV458764 MPR458764 MZN458764 NJJ458764 NTF458764 ODB458764 OMX458764 OWT458764 PGP458764 PQL458764 QAH458764 QKD458764 QTZ458764 RDV458764 RNR458764 RXN458764 SHJ458764 SRF458764 TBB458764 TKX458764 TUT458764 UEP458764 UOL458764 UYH458764 VID458764 VRZ458764 WBV458764 WLR458764 WVN458764 F524300 JB524300 SX524300 ACT524300 AMP524300 AWL524300 BGH524300 BQD524300 BZZ524300 CJV524300 CTR524300 DDN524300 DNJ524300 DXF524300 EHB524300 EQX524300 FAT524300 FKP524300 FUL524300 GEH524300 GOD524300 GXZ524300 HHV524300 HRR524300 IBN524300 ILJ524300 IVF524300 JFB524300 JOX524300 JYT524300 KIP524300 KSL524300 LCH524300 LMD524300 LVZ524300 MFV524300 MPR524300 MZN524300 NJJ524300 NTF524300 ODB524300 OMX524300 OWT524300 PGP524300 PQL524300 QAH524300 QKD524300 QTZ524300 RDV524300 RNR524300 RXN524300 SHJ524300 SRF524300 TBB524300 TKX524300 TUT524300 UEP524300 UOL524300 UYH524300 VID524300 VRZ524300 WBV524300 WLR524300 WVN524300 F589836 JB589836 SX589836 ACT589836 AMP589836 AWL589836 BGH589836 BQD589836 BZZ589836 CJV589836 CTR589836 DDN589836 DNJ589836 DXF589836 EHB589836 EQX589836 FAT589836 FKP589836 FUL589836 GEH589836 GOD589836 GXZ589836 HHV589836 HRR589836 IBN589836 ILJ589836 IVF589836 JFB589836 JOX589836 JYT589836 KIP589836 KSL589836 LCH589836 LMD589836 LVZ589836 MFV589836 MPR589836 MZN589836 NJJ589836 NTF589836 ODB589836 OMX589836 OWT589836 PGP589836 PQL589836 QAH589836 QKD589836 QTZ589836 RDV589836 RNR589836 RXN589836 SHJ589836 SRF589836 TBB589836 TKX589836 TUT589836 UEP589836 UOL589836 UYH589836 VID589836 VRZ589836 WBV589836 WLR589836 WVN589836 F655372 JB655372 SX655372 ACT655372 AMP655372 AWL655372 BGH655372 BQD655372 BZZ655372 CJV655372 CTR655372 DDN655372 DNJ655372 DXF655372 EHB655372 EQX655372 FAT655372 FKP655372 FUL655372 GEH655372 GOD655372 GXZ655372 HHV655372 HRR655372 IBN655372 ILJ655372 IVF655372 JFB655372 JOX655372 JYT655372 KIP655372 KSL655372 LCH655372 LMD655372 LVZ655372 MFV655372 MPR655372 MZN655372 NJJ655372 NTF655372 ODB655372 OMX655372 OWT655372 PGP655372 PQL655372 QAH655372 QKD655372 QTZ655372 RDV655372 RNR655372 RXN655372 SHJ655372 SRF655372 TBB655372 TKX655372 TUT655372 UEP655372 UOL655372 UYH655372 VID655372 VRZ655372 WBV655372 WLR655372 WVN655372 F720908 JB720908 SX720908 ACT720908 AMP720908 AWL720908 BGH720908 BQD720908 BZZ720908 CJV720908 CTR720908 DDN720908 DNJ720908 DXF720908 EHB720908 EQX720908 FAT720908 FKP720908 FUL720908 GEH720908 GOD720908 GXZ720908 HHV720908 HRR720908 IBN720908 ILJ720908 IVF720908 JFB720908 JOX720908 JYT720908 KIP720908 KSL720908 LCH720908 LMD720908 LVZ720908 MFV720908 MPR720908 MZN720908 NJJ720908 NTF720908 ODB720908 OMX720908 OWT720908 PGP720908 PQL720908 QAH720908 QKD720908 QTZ720908 RDV720908 RNR720908 RXN720908 SHJ720908 SRF720908 TBB720908 TKX720908 TUT720908 UEP720908 UOL720908 UYH720908 VID720908 VRZ720908 WBV720908 WLR720908 WVN720908 F786444 JB786444 SX786444 ACT786444 AMP786444 AWL786444 BGH786444 BQD786444 BZZ786444 CJV786444 CTR786444 DDN786444 DNJ786444 DXF786444 EHB786444 EQX786444 FAT786444 FKP786444 FUL786444 GEH786444 GOD786444 GXZ786444 HHV786444 HRR786444 IBN786444 ILJ786444 IVF786444 JFB786444 JOX786444 JYT786444 KIP786444 KSL786444 LCH786444 LMD786444 LVZ786444 MFV786444 MPR786444 MZN786444 NJJ786444 NTF786444 ODB786444 OMX786444 OWT786444 PGP786444 PQL786444 QAH786444 QKD786444 QTZ786444 RDV786444 RNR786444 RXN786444 SHJ786444 SRF786444 TBB786444 TKX786444 TUT786444 UEP786444 UOL786444 UYH786444 VID786444 VRZ786444 WBV786444 WLR786444 WVN786444 F851980 JB851980 SX851980 ACT851980 AMP851980 AWL851980 BGH851980 BQD851980 BZZ851980 CJV851980 CTR851980 DDN851980 DNJ851980 DXF851980 EHB851980 EQX851980 FAT851980 FKP851980 FUL851980 GEH851980 GOD851980 GXZ851980 HHV851980 HRR851980 IBN851980 ILJ851980 IVF851980 JFB851980 JOX851980 JYT851980 KIP851980 KSL851980 LCH851980 LMD851980 LVZ851980 MFV851980 MPR851980 MZN851980 NJJ851980 NTF851980 ODB851980 OMX851980 OWT851980 PGP851980 PQL851980 QAH851980 QKD851980 QTZ851980 RDV851980 RNR851980 RXN851980 SHJ851980 SRF851980 TBB851980 TKX851980 TUT851980 UEP851980 UOL851980 UYH851980 VID851980 VRZ851980 WBV851980 WLR851980 WVN851980 F917516 JB917516 SX917516 ACT917516 AMP917516 AWL917516 BGH917516 BQD917516 BZZ917516 CJV917516 CTR917516 DDN917516 DNJ917516 DXF917516 EHB917516 EQX917516 FAT917516 FKP917516 FUL917516 GEH917516 GOD917516 GXZ917516 HHV917516 HRR917516 IBN917516 ILJ917516 IVF917516 JFB917516 JOX917516 JYT917516 KIP917516 KSL917516 LCH917516 LMD917516 LVZ917516 MFV917516 MPR917516 MZN917516 NJJ917516 NTF917516 ODB917516 OMX917516 OWT917516 PGP917516 PQL917516 QAH917516 QKD917516 QTZ917516 RDV917516 RNR917516 RXN917516 SHJ917516 SRF917516 TBB917516 TKX917516 TUT917516 UEP917516 UOL917516 UYH917516 VID917516 VRZ917516 WBV917516 WLR917516 WVN917516 F983052 JB983052 SX983052 ACT983052 AMP983052 AWL983052 BGH983052 BQD983052 BZZ983052 CJV983052 CTR983052 DDN983052 DNJ983052 DXF983052 EHB983052 EQX983052 FAT983052 FKP983052 FUL983052 GEH983052 GOD983052 GXZ983052 HHV983052 HRR983052 IBN983052 ILJ983052 IVF983052 JFB983052 JOX983052 JYT983052 KIP983052 KSL983052 LCH983052 LMD983052 LVZ983052 MFV983052 MPR983052 MZN983052 NJJ983052 NTF983052 ODB983052 OMX983052 OWT983052 PGP983052 PQL983052 QAH983052 QKD983052 QTZ983052 RDV983052 RNR983052 RXN983052 SHJ983052 SRF983052 TBB983052 TKX983052 TUT983052 UEP983052 UOL983052 UYH983052 VID983052 VRZ983052 WBV983052 WLR983052 WVN983052"/>
    <dataValidation type="list" allowBlank="1" showInputMessage="1" showErrorMessage="1" sqref="A13:A53 IW13:IW53 SS13:SS53 ACO13:ACO53 AMK13:AMK53 AWG13:AWG53 BGC13:BGC53 BPY13:BPY53 BZU13:BZU53 CJQ13:CJQ53 CTM13:CTM53 DDI13:DDI53 DNE13:DNE53 DXA13:DXA53 EGW13:EGW53 EQS13:EQS53 FAO13:FAO53 FKK13:FKK53 FUG13:FUG53 GEC13:GEC53 GNY13:GNY53 GXU13:GXU53 HHQ13:HHQ53 HRM13:HRM53 IBI13:IBI53 ILE13:ILE53 IVA13:IVA53 JEW13:JEW53 JOS13:JOS53 JYO13:JYO53 KIK13:KIK53 KSG13:KSG53 LCC13:LCC53 LLY13:LLY53 LVU13:LVU53 MFQ13:MFQ53 MPM13:MPM53 MZI13:MZI53 NJE13:NJE53 NTA13:NTA53 OCW13:OCW53 OMS13:OMS53 OWO13:OWO53 PGK13:PGK53 PQG13:PQG53 QAC13:QAC53 QJY13:QJY53 QTU13:QTU53 RDQ13:RDQ53 RNM13:RNM53 RXI13:RXI53 SHE13:SHE53 SRA13:SRA53 TAW13:TAW53 TKS13:TKS53 TUO13:TUO53 UEK13:UEK53 UOG13:UOG53 UYC13:UYC53 VHY13:VHY53 VRU13:VRU53 WBQ13:WBQ53 WLM13:WLM53 WVI13:WVI53 A65549:A65589 IW65549:IW65589 SS65549:SS65589 ACO65549:ACO65589 AMK65549:AMK65589 AWG65549:AWG65589 BGC65549:BGC65589 BPY65549:BPY65589 BZU65549:BZU65589 CJQ65549:CJQ65589 CTM65549:CTM65589 DDI65549:DDI65589 DNE65549:DNE65589 DXA65549:DXA65589 EGW65549:EGW65589 EQS65549:EQS65589 FAO65549:FAO65589 FKK65549:FKK65589 FUG65549:FUG65589 GEC65549:GEC65589 GNY65549:GNY65589 GXU65549:GXU65589 HHQ65549:HHQ65589 HRM65549:HRM65589 IBI65549:IBI65589 ILE65549:ILE65589 IVA65549:IVA65589 JEW65549:JEW65589 JOS65549:JOS65589 JYO65549:JYO65589 KIK65549:KIK65589 KSG65549:KSG65589 LCC65549:LCC65589 LLY65549:LLY65589 LVU65549:LVU65589 MFQ65549:MFQ65589 MPM65549:MPM65589 MZI65549:MZI65589 NJE65549:NJE65589 NTA65549:NTA65589 OCW65549:OCW65589 OMS65549:OMS65589 OWO65549:OWO65589 PGK65549:PGK65589 PQG65549:PQG65589 QAC65549:QAC65589 QJY65549:QJY65589 QTU65549:QTU65589 RDQ65549:RDQ65589 RNM65549:RNM65589 RXI65549:RXI65589 SHE65549:SHE65589 SRA65549:SRA65589 TAW65549:TAW65589 TKS65549:TKS65589 TUO65549:TUO65589 UEK65549:UEK65589 UOG65549:UOG65589 UYC65549:UYC65589 VHY65549:VHY65589 VRU65549:VRU65589 WBQ65549:WBQ65589 WLM65549:WLM65589 WVI65549:WVI65589 A131085:A131125 IW131085:IW131125 SS131085:SS131125 ACO131085:ACO131125 AMK131085:AMK131125 AWG131085:AWG131125 BGC131085:BGC131125 BPY131085:BPY131125 BZU131085:BZU131125 CJQ131085:CJQ131125 CTM131085:CTM131125 DDI131085:DDI131125 DNE131085:DNE131125 DXA131085:DXA131125 EGW131085:EGW131125 EQS131085:EQS131125 FAO131085:FAO131125 FKK131085:FKK131125 FUG131085:FUG131125 GEC131085:GEC131125 GNY131085:GNY131125 GXU131085:GXU131125 HHQ131085:HHQ131125 HRM131085:HRM131125 IBI131085:IBI131125 ILE131085:ILE131125 IVA131085:IVA131125 JEW131085:JEW131125 JOS131085:JOS131125 JYO131085:JYO131125 KIK131085:KIK131125 KSG131085:KSG131125 LCC131085:LCC131125 LLY131085:LLY131125 LVU131085:LVU131125 MFQ131085:MFQ131125 MPM131085:MPM131125 MZI131085:MZI131125 NJE131085:NJE131125 NTA131085:NTA131125 OCW131085:OCW131125 OMS131085:OMS131125 OWO131085:OWO131125 PGK131085:PGK131125 PQG131085:PQG131125 QAC131085:QAC131125 QJY131085:QJY131125 QTU131085:QTU131125 RDQ131085:RDQ131125 RNM131085:RNM131125 RXI131085:RXI131125 SHE131085:SHE131125 SRA131085:SRA131125 TAW131085:TAW131125 TKS131085:TKS131125 TUO131085:TUO131125 UEK131085:UEK131125 UOG131085:UOG131125 UYC131085:UYC131125 VHY131085:VHY131125 VRU131085:VRU131125 WBQ131085:WBQ131125 WLM131085:WLM131125 WVI131085:WVI131125 A196621:A196661 IW196621:IW196661 SS196621:SS196661 ACO196621:ACO196661 AMK196621:AMK196661 AWG196621:AWG196661 BGC196621:BGC196661 BPY196621:BPY196661 BZU196621:BZU196661 CJQ196621:CJQ196661 CTM196621:CTM196661 DDI196621:DDI196661 DNE196621:DNE196661 DXA196621:DXA196661 EGW196621:EGW196661 EQS196621:EQS196661 FAO196621:FAO196661 FKK196621:FKK196661 FUG196621:FUG196661 GEC196621:GEC196661 GNY196621:GNY196661 GXU196621:GXU196661 HHQ196621:HHQ196661 HRM196621:HRM196661 IBI196621:IBI196661 ILE196621:ILE196661 IVA196621:IVA196661 JEW196621:JEW196661 JOS196621:JOS196661 JYO196621:JYO196661 KIK196621:KIK196661 KSG196621:KSG196661 LCC196621:LCC196661 LLY196621:LLY196661 LVU196621:LVU196661 MFQ196621:MFQ196661 MPM196621:MPM196661 MZI196621:MZI196661 NJE196621:NJE196661 NTA196621:NTA196661 OCW196621:OCW196661 OMS196621:OMS196661 OWO196621:OWO196661 PGK196621:PGK196661 PQG196621:PQG196661 QAC196621:QAC196661 QJY196621:QJY196661 QTU196621:QTU196661 RDQ196621:RDQ196661 RNM196621:RNM196661 RXI196621:RXI196661 SHE196621:SHE196661 SRA196621:SRA196661 TAW196621:TAW196661 TKS196621:TKS196661 TUO196621:TUO196661 UEK196621:UEK196661 UOG196621:UOG196661 UYC196621:UYC196661 VHY196621:VHY196661 VRU196621:VRU196661 WBQ196621:WBQ196661 WLM196621:WLM196661 WVI196621:WVI196661 A262157:A262197 IW262157:IW262197 SS262157:SS262197 ACO262157:ACO262197 AMK262157:AMK262197 AWG262157:AWG262197 BGC262157:BGC262197 BPY262157:BPY262197 BZU262157:BZU262197 CJQ262157:CJQ262197 CTM262157:CTM262197 DDI262157:DDI262197 DNE262157:DNE262197 DXA262157:DXA262197 EGW262157:EGW262197 EQS262157:EQS262197 FAO262157:FAO262197 FKK262157:FKK262197 FUG262157:FUG262197 GEC262157:GEC262197 GNY262157:GNY262197 GXU262157:GXU262197 HHQ262157:HHQ262197 HRM262157:HRM262197 IBI262157:IBI262197 ILE262157:ILE262197 IVA262157:IVA262197 JEW262157:JEW262197 JOS262157:JOS262197 JYO262157:JYO262197 KIK262157:KIK262197 KSG262157:KSG262197 LCC262157:LCC262197 LLY262157:LLY262197 LVU262157:LVU262197 MFQ262157:MFQ262197 MPM262157:MPM262197 MZI262157:MZI262197 NJE262157:NJE262197 NTA262157:NTA262197 OCW262157:OCW262197 OMS262157:OMS262197 OWO262157:OWO262197 PGK262157:PGK262197 PQG262157:PQG262197 QAC262157:QAC262197 QJY262157:QJY262197 QTU262157:QTU262197 RDQ262157:RDQ262197 RNM262157:RNM262197 RXI262157:RXI262197 SHE262157:SHE262197 SRA262157:SRA262197 TAW262157:TAW262197 TKS262157:TKS262197 TUO262157:TUO262197 UEK262157:UEK262197 UOG262157:UOG262197 UYC262157:UYC262197 VHY262157:VHY262197 VRU262157:VRU262197 WBQ262157:WBQ262197 WLM262157:WLM262197 WVI262157:WVI262197 A327693:A327733 IW327693:IW327733 SS327693:SS327733 ACO327693:ACO327733 AMK327693:AMK327733 AWG327693:AWG327733 BGC327693:BGC327733 BPY327693:BPY327733 BZU327693:BZU327733 CJQ327693:CJQ327733 CTM327693:CTM327733 DDI327693:DDI327733 DNE327693:DNE327733 DXA327693:DXA327733 EGW327693:EGW327733 EQS327693:EQS327733 FAO327693:FAO327733 FKK327693:FKK327733 FUG327693:FUG327733 GEC327693:GEC327733 GNY327693:GNY327733 GXU327693:GXU327733 HHQ327693:HHQ327733 HRM327693:HRM327733 IBI327693:IBI327733 ILE327693:ILE327733 IVA327693:IVA327733 JEW327693:JEW327733 JOS327693:JOS327733 JYO327693:JYO327733 KIK327693:KIK327733 KSG327693:KSG327733 LCC327693:LCC327733 LLY327693:LLY327733 LVU327693:LVU327733 MFQ327693:MFQ327733 MPM327693:MPM327733 MZI327693:MZI327733 NJE327693:NJE327733 NTA327693:NTA327733 OCW327693:OCW327733 OMS327693:OMS327733 OWO327693:OWO327733 PGK327693:PGK327733 PQG327693:PQG327733 QAC327693:QAC327733 QJY327693:QJY327733 QTU327693:QTU327733 RDQ327693:RDQ327733 RNM327693:RNM327733 RXI327693:RXI327733 SHE327693:SHE327733 SRA327693:SRA327733 TAW327693:TAW327733 TKS327693:TKS327733 TUO327693:TUO327733 UEK327693:UEK327733 UOG327693:UOG327733 UYC327693:UYC327733 VHY327693:VHY327733 VRU327693:VRU327733 WBQ327693:WBQ327733 WLM327693:WLM327733 WVI327693:WVI327733 A393229:A393269 IW393229:IW393269 SS393229:SS393269 ACO393229:ACO393269 AMK393229:AMK393269 AWG393229:AWG393269 BGC393229:BGC393269 BPY393229:BPY393269 BZU393229:BZU393269 CJQ393229:CJQ393269 CTM393229:CTM393269 DDI393229:DDI393269 DNE393229:DNE393269 DXA393229:DXA393269 EGW393229:EGW393269 EQS393229:EQS393269 FAO393229:FAO393269 FKK393229:FKK393269 FUG393229:FUG393269 GEC393229:GEC393269 GNY393229:GNY393269 GXU393229:GXU393269 HHQ393229:HHQ393269 HRM393229:HRM393269 IBI393229:IBI393269 ILE393229:ILE393269 IVA393229:IVA393269 JEW393229:JEW393269 JOS393229:JOS393269 JYO393229:JYO393269 KIK393229:KIK393269 KSG393229:KSG393269 LCC393229:LCC393269 LLY393229:LLY393269 LVU393229:LVU393269 MFQ393229:MFQ393269 MPM393229:MPM393269 MZI393229:MZI393269 NJE393229:NJE393269 NTA393229:NTA393269 OCW393229:OCW393269 OMS393229:OMS393269 OWO393229:OWO393269 PGK393229:PGK393269 PQG393229:PQG393269 QAC393229:QAC393269 QJY393229:QJY393269 QTU393229:QTU393269 RDQ393229:RDQ393269 RNM393229:RNM393269 RXI393229:RXI393269 SHE393229:SHE393269 SRA393229:SRA393269 TAW393229:TAW393269 TKS393229:TKS393269 TUO393229:TUO393269 UEK393229:UEK393269 UOG393229:UOG393269 UYC393229:UYC393269 VHY393229:VHY393269 VRU393229:VRU393269 WBQ393229:WBQ393269 WLM393229:WLM393269 WVI393229:WVI393269 A458765:A458805 IW458765:IW458805 SS458765:SS458805 ACO458765:ACO458805 AMK458765:AMK458805 AWG458765:AWG458805 BGC458765:BGC458805 BPY458765:BPY458805 BZU458765:BZU458805 CJQ458765:CJQ458805 CTM458765:CTM458805 DDI458765:DDI458805 DNE458765:DNE458805 DXA458765:DXA458805 EGW458765:EGW458805 EQS458765:EQS458805 FAO458765:FAO458805 FKK458765:FKK458805 FUG458765:FUG458805 GEC458765:GEC458805 GNY458765:GNY458805 GXU458765:GXU458805 HHQ458765:HHQ458805 HRM458765:HRM458805 IBI458765:IBI458805 ILE458765:ILE458805 IVA458765:IVA458805 JEW458765:JEW458805 JOS458765:JOS458805 JYO458765:JYO458805 KIK458765:KIK458805 KSG458765:KSG458805 LCC458765:LCC458805 LLY458765:LLY458805 LVU458765:LVU458805 MFQ458765:MFQ458805 MPM458765:MPM458805 MZI458765:MZI458805 NJE458765:NJE458805 NTA458765:NTA458805 OCW458765:OCW458805 OMS458765:OMS458805 OWO458765:OWO458805 PGK458765:PGK458805 PQG458765:PQG458805 QAC458765:QAC458805 QJY458765:QJY458805 QTU458765:QTU458805 RDQ458765:RDQ458805 RNM458765:RNM458805 RXI458765:RXI458805 SHE458765:SHE458805 SRA458765:SRA458805 TAW458765:TAW458805 TKS458765:TKS458805 TUO458765:TUO458805 UEK458765:UEK458805 UOG458765:UOG458805 UYC458765:UYC458805 VHY458765:VHY458805 VRU458765:VRU458805 WBQ458765:WBQ458805 WLM458765:WLM458805 WVI458765:WVI458805 A524301:A524341 IW524301:IW524341 SS524301:SS524341 ACO524301:ACO524341 AMK524301:AMK524341 AWG524301:AWG524341 BGC524301:BGC524341 BPY524301:BPY524341 BZU524301:BZU524341 CJQ524301:CJQ524341 CTM524301:CTM524341 DDI524301:DDI524341 DNE524301:DNE524341 DXA524301:DXA524341 EGW524301:EGW524341 EQS524301:EQS524341 FAO524301:FAO524341 FKK524301:FKK524341 FUG524301:FUG524341 GEC524301:GEC524341 GNY524301:GNY524341 GXU524301:GXU524341 HHQ524301:HHQ524341 HRM524301:HRM524341 IBI524301:IBI524341 ILE524301:ILE524341 IVA524301:IVA524341 JEW524301:JEW524341 JOS524301:JOS524341 JYO524301:JYO524341 KIK524301:KIK524341 KSG524301:KSG524341 LCC524301:LCC524341 LLY524301:LLY524341 LVU524301:LVU524341 MFQ524301:MFQ524341 MPM524301:MPM524341 MZI524301:MZI524341 NJE524301:NJE524341 NTA524301:NTA524341 OCW524301:OCW524341 OMS524301:OMS524341 OWO524301:OWO524341 PGK524301:PGK524341 PQG524301:PQG524341 QAC524301:QAC524341 QJY524301:QJY524341 QTU524301:QTU524341 RDQ524301:RDQ524341 RNM524301:RNM524341 RXI524301:RXI524341 SHE524301:SHE524341 SRA524301:SRA524341 TAW524301:TAW524341 TKS524301:TKS524341 TUO524301:TUO524341 UEK524301:UEK524341 UOG524301:UOG524341 UYC524301:UYC524341 VHY524301:VHY524341 VRU524301:VRU524341 WBQ524301:WBQ524341 WLM524301:WLM524341 WVI524301:WVI524341 A589837:A589877 IW589837:IW589877 SS589837:SS589877 ACO589837:ACO589877 AMK589837:AMK589877 AWG589837:AWG589877 BGC589837:BGC589877 BPY589837:BPY589877 BZU589837:BZU589877 CJQ589837:CJQ589877 CTM589837:CTM589877 DDI589837:DDI589877 DNE589837:DNE589877 DXA589837:DXA589877 EGW589837:EGW589877 EQS589837:EQS589877 FAO589837:FAO589877 FKK589837:FKK589877 FUG589837:FUG589877 GEC589837:GEC589877 GNY589837:GNY589877 GXU589837:GXU589877 HHQ589837:HHQ589877 HRM589837:HRM589877 IBI589837:IBI589877 ILE589837:ILE589877 IVA589837:IVA589877 JEW589837:JEW589877 JOS589837:JOS589877 JYO589837:JYO589877 KIK589837:KIK589877 KSG589837:KSG589877 LCC589837:LCC589877 LLY589837:LLY589877 LVU589837:LVU589877 MFQ589837:MFQ589877 MPM589837:MPM589877 MZI589837:MZI589877 NJE589837:NJE589877 NTA589837:NTA589877 OCW589837:OCW589877 OMS589837:OMS589877 OWO589837:OWO589877 PGK589837:PGK589877 PQG589837:PQG589877 QAC589837:QAC589877 QJY589837:QJY589877 QTU589837:QTU589877 RDQ589837:RDQ589877 RNM589837:RNM589877 RXI589837:RXI589877 SHE589837:SHE589877 SRA589837:SRA589877 TAW589837:TAW589877 TKS589837:TKS589877 TUO589837:TUO589877 UEK589837:UEK589877 UOG589837:UOG589877 UYC589837:UYC589877 VHY589837:VHY589877 VRU589837:VRU589877 WBQ589837:WBQ589877 WLM589837:WLM589877 WVI589837:WVI589877 A655373:A655413 IW655373:IW655413 SS655373:SS655413 ACO655373:ACO655413 AMK655373:AMK655413 AWG655373:AWG655413 BGC655373:BGC655413 BPY655373:BPY655413 BZU655373:BZU655413 CJQ655373:CJQ655413 CTM655373:CTM655413 DDI655373:DDI655413 DNE655373:DNE655413 DXA655373:DXA655413 EGW655373:EGW655413 EQS655373:EQS655413 FAO655373:FAO655413 FKK655373:FKK655413 FUG655373:FUG655413 GEC655373:GEC655413 GNY655373:GNY655413 GXU655373:GXU655413 HHQ655373:HHQ655413 HRM655373:HRM655413 IBI655373:IBI655413 ILE655373:ILE655413 IVA655373:IVA655413 JEW655373:JEW655413 JOS655373:JOS655413 JYO655373:JYO655413 KIK655373:KIK655413 KSG655373:KSG655413 LCC655373:LCC655413 LLY655373:LLY655413 LVU655373:LVU655413 MFQ655373:MFQ655413 MPM655373:MPM655413 MZI655373:MZI655413 NJE655373:NJE655413 NTA655373:NTA655413 OCW655373:OCW655413 OMS655373:OMS655413 OWO655373:OWO655413 PGK655373:PGK655413 PQG655373:PQG655413 QAC655373:QAC655413 QJY655373:QJY655413 QTU655373:QTU655413 RDQ655373:RDQ655413 RNM655373:RNM655413 RXI655373:RXI655413 SHE655373:SHE655413 SRA655373:SRA655413 TAW655373:TAW655413 TKS655373:TKS655413 TUO655373:TUO655413 UEK655373:UEK655413 UOG655373:UOG655413 UYC655373:UYC655413 VHY655373:VHY655413 VRU655373:VRU655413 WBQ655373:WBQ655413 WLM655373:WLM655413 WVI655373:WVI655413 A720909:A720949 IW720909:IW720949 SS720909:SS720949 ACO720909:ACO720949 AMK720909:AMK720949 AWG720909:AWG720949 BGC720909:BGC720949 BPY720909:BPY720949 BZU720909:BZU720949 CJQ720909:CJQ720949 CTM720909:CTM720949 DDI720909:DDI720949 DNE720909:DNE720949 DXA720909:DXA720949 EGW720909:EGW720949 EQS720909:EQS720949 FAO720909:FAO720949 FKK720909:FKK720949 FUG720909:FUG720949 GEC720909:GEC720949 GNY720909:GNY720949 GXU720909:GXU720949 HHQ720909:HHQ720949 HRM720909:HRM720949 IBI720909:IBI720949 ILE720909:ILE720949 IVA720909:IVA720949 JEW720909:JEW720949 JOS720909:JOS720949 JYO720909:JYO720949 KIK720909:KIK720949 KSG720909:KSG720949 LCC720909:LCC720949 LLY720909:LLY720949 LVU720909:LVU720949 MFQ720909:MFQ720949 MPM720909:MPM720949 MZI720909:MZI720949 NJE720909:NJE720949 NTA720909:NTA720949 OCW720909:OCW720949 OMS720909:OMS720949 OWO720909:OWO720949 PGK720909:PGK720949 PQG720909:PQG720949 QAC720909:QAC720949 QJY720909:QJY720949 QTU720909:QTU720949 RDQ720909:RDQ720949 RNM720909:RNM720949 RXI720909:RXI720949 SHE720909:SHE720949 SRA720909:SRA720949 TAW720909:TAW720949 TKS720909:TKS720949 TUO720909:TUO720949 UEK720909:UEK720949 UOG720909:UOG720949 UYC720909:UYC720949 VHY720909:VHY720949 VRU720909:VRU720949 WBQ720909:WBQ720949 WLM720909:WLM720949 WVI720909:WVI720949 A786445:A786485 IW786445:IW786485 SS786445:SS786485 ACO786445:ACO786485 AMK786445:AMK786485 AWG786445:AWG786485 BGC786445:BGC786485 BPY786445:BPY786485 BZU786445:BZU786485 CJQ786445:CJQ786485 CTM786445:CTM786485 DDI786445:DDI786485 DNE786445:DNE786485 DXA786445:DXA786485 EGW786445:EGW786485 EQS786445:EQS786485 FAO786445:FAO786485 FKK786445:FKK786485 FUG786445:FUG786485 GEC786445:GEC786485 GNY786445:GNY786485 GXU786445:GXU786485 HHQ786445:HHQ786485 HRM786445:HRM786485 IBI786445:IBI786485 ILE786445:ILE786485 IVA786445:IVA786485 JEW786445:JEW786485 JOS786445:JOS786485 JYO786445:JYO786485 KIK786445:KIK786485 KSG786445:KSG786485 LCC786445:LCC786485 LLY786445:LLY786485 LVU786445:LVU786485 MFQ786445:MFQ786485 MPM786445:MPM786485 MZI786445:MZI786485 NJE786445:NJE786485 NTA786445:NTA786485 OCW786445:OCW786485 OMS786445:OMS786485 OWO786445:OWO786485 PGK786445:PGK786485 PQG786445:PQG786485 QAC786445:QAC786485 QJY786445:QJY786485 QTU786445:QTU786485 RDQ786445:RDQ786485 RNM786445:RNM786485 RXI786445:RXI786485 SHE786445:SHE786485 SRA786445:SRA786485 TAW786445:TAW786485 TKS786445:TKS786485 TUO786445:TUO786485 UEK786445:UEK786485 UOG786445:UOG786485 UYC786445:UYC786485 VHY786445:VHY786485 VRU786445:VRU786485 WBQ786445:WBQ786485 WLM786445:WLM786485 WVI786445:WVI786485 A851981:A852021 IW851981:IW852021 SS851981:SS852021 ACO851981:ACO852021 AMK851981:AMK852021 AWG851981:AWG852021 BGC851981:BGC852021 BPY851981:BPY852021 BZU851981:BZU852021 CJQ851981:CJQ852021 CTM851981:CTM852021 DDI851981:DDI852021 DNE851981:DNE852021 DXA851981:DXA852021 EGW851981:EGW852021 EQS851981:EQS852021 FAO851981:FAO852021 FKK851981:FKK852021 FUG851981:FUG852021 GEC851981:GEC852021 GNY851981:GNY852021 GXU851981:GXU852021 HHQ851981:HHQ852021 HRM851981:HRM852021 IBI851981:IBI852021 ILE851981:ILE852021 IVA851981:IVA852021 JEW851981:JEW852021 JOS851981:JOS852021 JYO851981:JYO852021 KIK851981:KIK852021 KSG851981:KSG852021 LCC851981:LCC852021 LLY851981:LLY852021 LVU851981:LVU852021 MFQ851981:MFQ852021 MPM851981:MPM852021 MZI851981:MZI852021 NJE851981:NJE852021 NTA851981:NTA852021 OCW851981:OCW852021 OMS851981:OMS852021 OWO851981:OWO852021 PGK851981:PGK852021 PQG851981:PQG852021 QAC851981:QAC852021 QJY851981:QJY852021 QTU851981:QTU852021 RDQ851981:RDQ852021 RNM851981:RNM852021 RXI851981:RXI852021 SHE851981:SHE852021 SRA851981:SRA852021 TAW851981:TAW852021 TKS851981:TKS852021 TUO851981:TUO852021 UEK851981:UEK852021 UOG851981:UOG852021 UYC851981:UYC852021 VHY851981:VHY852021 VRU851981:VRU852021 WBQ851981:WBQ852021 WLM851981:WLM852021 WVI851981:WVI852021 A917517:A917557 IW917517:IW917557 SS917517:SS917557 ACO917517:ACO917557 AMK917517:AMK917557 AWG917517:AWG917557 BGC917517:BGC917557 BPY917517:BPY917557 BZU917517:BZU917557 CJQ917517:CJQ917557 CTM917517:CTM917557 DDI917517:DDI917557 DNE917517:DNE917557 DXA917517:DXA917557 EGW917517:EGW917557 EQS917517:EQS917557 FAO917517:FAO917557 FKK917517:FKK917557 FUG917517:FUG917557 GEC917517:GEC917557 GNY917517:GNY917557 GXU917517:GXU917557 HHQ917517:HHQ917557 HRM917517:HRM917557 IBI917517:IBI917557 ILE917517:ILE917557 IVA917517:IVA917557 JEW917517:JEW917557 JOS917517:JOS917557 JYO917517:JYO917557 KIK917517:KIK917557 KSG917517:KSG917557 LCC917517:LCC917557 LLY917517:LLY917557 LVU917517:LVU917557 MFQ917517:MFQ917557 MPM917517:MPM917557 MZI917517:MZI917557 NJE917517:NJE917557 NTA917517:NTA917557 OCW917517:OCW917557 OMS917517:OMS917557 OWO917517:OWO917557 PGK917517:PGK917557 PQG917517:PQG917557 QAC917517:QAC917557 QJY917517:QJY917557 QTU917517:QTU917557 RDQ917517:RDQ917557 RNM917517:RNM917557 RXI917517:RXI917557 SHE917517:SHE917557 SRA917517:SRA917557 TAW917517:TAW917557 TKS917517:TKS917557 TUO917517:TUO917557 UEK917517:UEK917557 UOG917517:UOG917557 UYC917517:UYC917557 VHY917517:VHY917557 VRU917517:VRU917557 WBQ917517:WBQ917557 WLM917517:WLM917557 WVI917517:WVI917557 A983053:A983093 IW983053:IW983093 SS983053:SS983093 ACO983053:ACO983093 AMK983053:AMK983093 AWG983053:AWG983093 BGC983053:BGC983093 BPY983053:BPY983093 BZU983053:BZU983093 CJQ983053:CJQ983093 CTM983053:CTM983093 DDI983053:DDI983093 DNE983053:DNE983093 DXA983053:DXA983093 EGW983053:EGW983093 EQS983053:EQS983093 FAO983053:FAO983093 FKK983053:FKK983093 FUG983053:FUG983093 GEC983053:GEC983093 GNY983053:GNY983093 GXU983053:GXU983093 HHQ983053:HHQ983093 HRM983053:HRM983093 IBI983053:IBI983093 ILE983053:ILE983093 IVA983053:IVA983093 JEW983053:JEW983093 JOS983053:JOS983093 JYO983053:JYO983093 KIK983053:KIK983093 KSG983053:KSG983093 LCC983053:LCC983093 LLY983053:LLY983093 LVU983053:LVU983093 MFQ983053:MFQ983093 MPM983053:MPM983093 MZI983053:MZI983093 NJE983053:NJE983093 NTA983053:NTA983093 OCW983053:OCW983093 OMS983053:OMS983093 OWO983053:OWO983093 PGK983053:PGK983093 PQG983053:PQG983093 QAC983053:QAC983093 QJY983053:QJY983093 QTU983053:QTU983093 RDQ983053:RDQ983093 RNM983053:RNM983093 RXI983053:RXI983093 SHE983053:SHE983093 SRA983053:SRA983093 TAW983053:TAW983093 TKS983053:TKS983093 TUO983053:TUO983093 UEK983053:UEK983093 UOG983053:UOG983093 UYC983053:UYC983093 VHY983053:VHY983093 VRU983053:VRU983093 WBQ983053:WBQ983093 WLM983053:WLM983093 WVI983053:WVI983093">
      <mc:AlternateContent xmlns:x12ac="http://schemas.microsoft.com/office/spreadsheetml/2011/1/ac" xmlns:mc="http://schemas.openxmlformats.org/markup-compatibility/2006">
        <mc:Choice Requires="x12ac">
          <x12ac:list>Käyttö- ja kiinteä omaisuus, Ostopalvelut,"Aineet, tarvikkeet ja muut kustannukset", Matkakustannukset (15% malli), Yksikkökustannus</x12ac:list>
        </mc:Choice>
        <mc:Fallback>
          <formula1>"Käyttö- ja kiinteä omaisuus, Ostopalvelut,Aineet, tarvikkeet ja muut kustannukset, Matkakustannukset (15% malli), Yksikkökustannus"</formula1>
        </mc:Fallback>
      </mc:AlternateContent>
    </dataValidation>
  </dataValidations>
  <hyperlinks>
    <hyperlink ref="I3:K3" location="'Aloita tästä'!A1" display="PALAA TÄSTÄ KANSISIVULLE"/>
  </hyperlinks>
  <pageMargins left="0.39370078740157483" right="0.70866141732283472" top="0.59055118110236227" bottom="0.39370078740157483" header="0.39370078740157483" footer="0.31496062992125984"/>
  <pageSetup paperSize="9" orientation="landscape" r:id="rId1"/>
  <headerFooter>
    <oddHeader xml:space="preserve">&amp;R&amp;A - &amp;P(&amp;N)
</oddHeader>
  </headerFooter>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dimension ref="A3:K60"/>
  <sheetViews>
    <sheetView showGridLines="0" zoomScaleNormal="100" workbookViewId="0">
      <selection activeCell="I17" sqref="I17"/>
    </sheetView>
  </sheetViews>
  <sheetFormatPr defaultRowHeight="12.75" x14ac:dyDescent="0.2"/>
  <cols>
    <col min="1" max="1" width="20.42578125" style="154" customWidth="1"/>
    <col min="2" max="2" width="13.7109375" style="154" customWidth="1"/>
    <col min="3" max="3" width="29.5703125" style="154" customWidth="1"/>
    <col min="4" max="5" width="14.42578125" customWidth="1"/>
    <col min="6" max="6" width="26.28515625" customWidth="1"/>
    <col min="7" max="7" width="18.85546875" style="154" customWidth="1"/>
    <col min="8" max="255" width="9.140625" style="154"/>
    <col min="256" max="256" width="2.5703125" style="154" customWidth="1"/>
    <col min="257" max="257" width="17.140625" style="154" customWidth="1"/>
    <col min="258" max="258" width="19" style="154" customWidth="1"/>
    <col min="259" max="259" width="29.5703125" style="154" customWidth="1"/>
    <col min="260" max="260" width="21" style="154" customWidth="1"/>
    <col min="261" max="261" width="23.5703125" style="154" customWidth="1"/>
    <col min="262" max="262" width="26.28515625" style="154" customWidth="1"/>
    <col min="263" max="263" width="18.85546875" style="154" customWidth="1"/>
    <col min="264" max="511" width="9.140625" style="154"/>
    <col min="512" max="512" width="2.5703125" style="154" customWidth="1"/>
    <col min="513" max="513" width="17.140625" style="154" customWidth="1"/>
    <col min="514" max="514" width="19" style="154" customWidth="1"/>
    <col min="515" max="515" width="29.5703125" style="154" customWidth="1"/>
    <col min="516" max="516" width="21" style="154" customWidth="1"/>
    <col min="517" max="517" width="23.5703125" style="154" customWidth="1"/>
    <col min="518" max="518" width="26.28515625" style="154" customWidth="1"/>
    <col min="519" max="519" width="18.85546875" style="154" customWidth="1"/>
    <col min="520" max="767" width="9.140625" style="154"/>
    <col min="768" max="768" width="2.5703125" style="154" customWidth="1"/>
    <col min="769" max="769" width="17.140625" style="154" customWidth="1"/>
    <col min="770" max="770" width="19" style="154" customWidth="1"/>
    <col min="771" max="771" width="29.5703125" style="154" customWidth="1"/>
    <col min="772" max="772" width="21" style="154" customWidth="1"/>
    <col min="773" max="773" width="23.5703125" style="154" customWidth="1"/>
    <col min="774" max="774" width="26.28515625" style="154" customWidth="1"/>
    <col min="775" max="775" width="18.85546875" style="154" customWidth="1"/>
    <col min="776" max="1023" width="9.140625" style="154"/>
    <col min="1024" max="1024" width="2.5703125" style="154" customWidth="1"/>
    <col min="1025" max="1025" width="17.140625" style="154" customWidth="1"/>
    <col min="1026" max="1026" width="19" style="154" customWidth="1"/>
    <col min="1027" max="1027" width="29.5703125" style="154" customWidth="1"/>
    <col min="1028" max="1028" width="21" style="154" customWidth="1"/>
    <col min="1029" max="1029" width="23.5703125" style="154" customWidth="1"/>
    <col min="1030" max="1030" width="26.28515625" style="154" customWidth="1"/>
    <col min="1031" max="1031" width="18.85546875" style="154" customWidth="1"/>
    <col min="1032" max="1279" width="9.140625" style="154"/>
    <col min="1280" max="1280" width="2.5703125" style="154" customWidth="1"/>
    <col min="1281" max="1281" width="17.140625" style="154" customWidth="1"/>
    <col min="1282" max="1282" width="19" style="154" customWidth="1"/>
    <col min="1283" max="1283" width="29.5703125" style="154" customWidth="1"/>
    <col min="1284" max="1284" width="21" style="154" customWidth="1"/>
    <col min="1285" max="1285" width="23.5703125" style="154" customWidth="1"/>
    <col min="1286" max="1286" width="26.28515625" style="154" customWidth="1"/>
    <col min="1287" max="1287" width="18.85546875" style="154" customWidth="1"/>
    <col min="1288" max="1535" width="9.140625" style="154"/>
    <col min="1536" max="1536" width="2.5703125" style="154" customWidth="1"/>
    <col min="1537" max="1537" width="17.140625" style="154" customWidth="1"/>
    <col min="1538" max="1538" width="19" style="154" customWidth="1"/>
    <col min="1539" max="1539" width="29.5703125" style="154" customWidth="1"/>
    <col min="1540" max="1540" width="21" style="154" customWidth="1"/>
    <col min="1541" max="1541" width="23.5703125" style="154" customWidth="1"/>
    <col min="1542" max="1542" width="26.28515625" style="154" customWidth="1"/>
    <col min="1543" max="1543" width="18.85546875" style="154" customWidth="1"/>
    <col min="1544" max="1791" width="9.140625" style="154"/>
    <col min="1792" max="1792" width="2.5703125" style="154" customWidth="1"/>
    <col min="1793" max="1793" width="17.140625" style="154" customWidth="1"/>
    <col min="1794" max="1794" width="19" style="154" customWidth="1"/>
    <col min="1795" max="1795" width="29.5703125" style="154" customWidth="1"/>
    <col min="1796" max="1796" width="21" style="154" customWidth="1"/>
    <col min="1797" max="1797" width="23.5703125" style="154" customWidth="1"/>
    <col min="1798" max="1798" width="26.28515625" style="154" customWidth="1"/>
    <col min="1799" max="1799" width="18.85546875" style="154" customWidth="1"/>
    <col min="1800" max="2047" width="9.140625" style="154"/>
    <col min="2048" max="2048" width="2.5703125" style="154" customWidth="1"/>
    <col min="2049" max="2049" width="17.140625" style="154" customWidth="1"/>
    <col min="2050" max="2050" width="19" style="154" customWidth="1"/>
    <col min="2051" max="2051" width="29.5703125" style="154" customWidth="1"/>
    <col min="2052" max="2052" width="21" style="154" customWidth="1"/>
    <col min="2053" max="2053" width="23.5703125" style="154" customWidth="1"/>
    <col min="2054" max="2054" width="26.28515625" style="154" customWidth="1"/>
    <col min="2055" max="2055" width="18.85546875" style="154" customWidth="1"/>
    <col min="2056" max="2303" width="9.140625" style="154"/>
    <col min="2304" max="2304" width="2.5703125" style="154" customWidth="1"/>
    <col min="2305" max="2305" width="17.140625" style="154" customWidth="1"/>
    <col min="2306" max="2306" width="19" style="154" customWidth="1"/>
    <col min="2307" max="2307" width="29.5703125" style="154" customWidth="1"/>
    <col min="2308" max="2308" width="21" style="154" customWidth="1"/>
    <col min="2309" max="2309" width="23.5703125" style="154" customWidth="1"/>
    <col min="2310" max="2310" width="26.28515625" style="154" customWidth="1"/>
    <col min="2311" max="2311" width="18.85546875" style="154" customWidth="1"/>
    <col min="2312" max="2559" width="9.140625" style="154"/>
    <col min="2560" max="2560" width="2.5703125" style="154" customWidth="1"/>
    <col min="2561" max="2561" width="17.140625" style="154" customWidth="1"/>
    <col min="2562" max="2562" width="19" style="154" customWidth="1"/>
    <col min="2563" max="2563" width="29.5703125" style="154" customWidth="1"/>
    <col min="2564" max="2564" width="21" style="154" customWidth="1"/>
    <col min="2565" max="2565" width="23.5703125" style="154" customWidth="1"/>
    <col min="2566" max="2566" width="26.28515625" style="154" customWidth="1"/>
    <col min="2567" max="2567" width="18.85546875" style="154" customWidth="1"/>
    <col min="2568" max="2815" width="9.140625" style="154"/>
    <col min="2816" max="2816" width="2.5703125" style="154" customWidth="1"/>
    <col min="2817" max="2817" width="17.140625" style="154" customWidth="1"/>
    <col min="2818" max="2818" width="19" style="154" customWidth="1"/>
    <col min="2819" max="2819" width="29.5703125" style="154" customWidth="1"/>
    <col min="2820" max="2820" width="21" style="154" customWidth="1"/>
    <col min="2821" max="2821" width="23.5703125" style="154" customWidth="1"/>
    <col min="2822" max="2822" width="26.28515625" style="154" customWidth="1"/>
    <col min="2823" max="2823" width="18.85546875" style="154" customWidth="1"/>
    <col min="2824" max="3071" width="9.140625" style="154"/>
    <col min="3072" max="3072" width="2.5703125" style="154" customWidth="1"/>
    <col min="3073" max="3073" width="17.140625" style="154" customWidth="1"/>
    <col min="3074" max="3074" width="19" style="154" customWidth="1"/>
    <col min="3075" max="3075" width="29.5703125" style="154" customWidth="1"/>
    <col min="3076" max="3076" width="21" style="154" customWidth="1"/>
    <col min="3077" max="3077" width="23.5703125" style="154" customWidth="1"/>
    <col min="3078" max="3078" width="26.28515625" style="154" customWidth="1"/>
    <col min="3079" max="3079" width="18.85546875" style="154" customWidth="1"/>
    <col min="3080" max="3327" width="9.140625" style="154"/>
    <col min="3328" max="3328" width="2.5703125" style="154" customWidth="1"/>
    <col min="3329" max="3329" width="17.140625" style="154" customWidth="1"/>
    <col min="3330" max="3330" width="19" style="154" customWidth="1"/>
    <col min="3331" max="3331" width="29.5703125" style="154" customWidth="1"/>
    <col min="3332" max="3332" width="21" style="154" customWidth="1"/>
    <col min="3333" max="3333" width="23.5703125" style="154" customWidth="1"/>
    <col min="3334" max="3334" width="26.28515625" style="154" customWidth="1"/>
    <col min="3335" max="3335" width="18.85546875" style="154" customWidth="1"/>
    <col min="3336" max="3583" width="9.140625" style="154"/>
    <col min="3584" max="3584" width="2.5703125" style="154" customWidth="1"/>
    <col min="3585" max="3585" width="17.140625" style="154" customWidth="1"/>
    <col min="3586" max="3586" width="19" style="154" customWidth="1"/>
    <col min="3587" max="3587" width="29.5703125" style="154" customWidth="1"/>
    <col min="3588" max="3588" width="21" style="154" customWidth="1"/>
    <col min="3589" max="3589" width="23.5703125" style="154" customWidth="1"/>
    <col min="3590" max="3590" width="26.28515625" style="154" customWidth="1"/>
    <col min="3591" max="3591" width="18.85546875" style="154" customWidth="1"/>
    <col min="3592" max="3839" width="9.140625" style="154"/>
    <col min="3840" max="3840" width="2.5703125" style="154" customWidth="1"/>
    <col min="3841" max="3841" width="17.140625" style="154" customWidth="1"/>
    <col min="3842" max="3842" width="19" style="154" customWidth="1"/>
    <col min="3843" max="3843" width="29.5703125" style="154" customWidth="1"/>
    <col min="3844" max="3844" width="21" style="154" customWidth="1"/>
    <col min="3845" max="3845" width="23.5703125" style="154" customWidth="1"/>
    <col min="3846" max="3846" width="26.28515625" style="154" customWidth="1"/>
    <col min="3847" max="3847" width="18.85546875" style="154" customWidth="1"/>
    <col min="3848" max="4095" width="9.140625" style="154"/>
    <col min="4096" max="4096" width="2.5703125" style="154" customWidth="1"/>
    <col min="4097" max="4097" width="17.140625" style="154" customWidth="1"/>
    <col min="4098" max="4098" width="19" style="154" customWidth="1"/>
    <col min="4099" max="4099" width="29.5703125" style="154" customWidth="1"/>
    <col min="4100" max="4100" width="21" style="154" customWidth="1"/>
    <col min="4101" max="4101" width="23.5703125" style="154" customWidth="1"/>
    <col min="4102" max="4102" width="26.28515625" style="154" customWidth="1"/>
    <col min="4103" max="4103" width="18.85546875" style="154" customWidth="1"/>
    <col min="4104" max="4351" width="9.140625" style="154"/>
    <col min="4352" max="4352" width="2.5703125" style="154" customWidth="1"/>
    <col min="4353" max="4353" width="17.140625" style="154" customWidth="1"/>
    <col min="4354" max="4354" width="19" style="154" customWidth="1"/>
    <col min="4355" max="4355" width="29.5703125" style="154" customWidth="1"/>
    <col min="4356" max="4356" width="21" style="154" customWidth="1"/>
    <col min="4357" max="4357" width="23.5703125" style="154" customWidth="1"/>
    <col min="4358" max="4358" width="26.28515625" style="154" customWidth="1"/>
    <col min="4359" max="4359" width="18.85546875" style="154" customWidth="1"/>
    <col min="4360" max="4607" width="9.140625" style="154"/>
    <col min="4608" max="4608" width="2.5703125" style="154" customWidth="1"/>
    <col min="4609" max="4609" width="17.140625" style="154" customWidth="1"/>
    <col min="4610" max="4610" width="19" style="154" customWidth="1"/>
    <col min="4611" max="4611" width="29.5703125" style="154" customWidth="1"/>
    <col min="4612" max="4612" width="21" style="154" customWidth="1"/>
    <col min="4613" max="4613" width="23.5703125" style="154" customWidth="1"/>
    <col min="4614" max="4614" width="26.28515625" style="154" customWidth="1"/>
    <col min="4615" max="4615" width="18.85546875" style="154" customWidth="1"/>
    <col min="4616" max="4863" width="9.140625" style="154"/>
    <col min="4864" max="4864" width="2.5703125" style="154" customWidth="1"/>
    <col min="4865" max="4865" width="17.140625" style="154" customWidth="1"/>
    <col min="4866" max="4866" width="19" style="154" customWidth="1"/>
    <col min="4867" max="4867" width="29.5703125" style="154" customWidth="1"/>
    <col min="4868" max="4868" width="21" style="154" customWidth="1"/>
    <col min="4869" max="4869" width="23.5703125" style="154" customWidth="1"/>
    <col min="4870" max="4870" width="26.28515625" style="154" customWidth="1"/>
    <col min="4871" max="4871" width="18.85546875" style="154" customWidth="1"/>
    <col min="4872" max="5119" width="9.140625" style="154"/>
    <col min="5120" max="5120" width="2.5703125" style="154" customWidth="1"/>
    <col min="5121" max="5121" width="17.140625" style="154" customWidth="1"/>
    <col min="5122" max="5122" width="19" style="154" customWidth="1"/>
    <col min="5123" max="5123" width="29.5703125" style="154" customWidth="1"/>
    <col min="5124" max="5124" width="21" style="154" customWidth="1"/>
    <col min="5125" max="5125" width="23.5703125" style="154" customWidth="1"/>
    <col min="5126" max="5126" width="26.28515625" style="154" customWidth="1"/>
    <col min="5127" max="5127" width="18.85546875" style="154" customWidth="1"/>
    <col min="5128" max="5375" width="9.140625" style="154"/>
    <col min="5376" max="5376" width="2.5703125" style="154" customWidth="1"/>
    <col min="5377" max="5377" width="17.140625" style="154" customWidth="1"/>
    <col min="5378" max="5378" width="19" style="154" customWidth="1"/>
    <col min="5379" max="5379" width="29.5703125" style="154" customWidth="1"/>
    <col min="5380" max="5380" width="21" style="154" customWidth="1"/>
    <col min="5381" max="5381" width="23.5703125" style="154" customWidth="1"/>
    <col min="5382" max="5382" width="26.28515625" style="154" customWidth="1"/>
    <col min="5383" max="5383" width="18.85546875" style="154" customWidth="1"/>
    <col min="5384" max="5631" width="9.140625" style="154"/>
    <col min="5632" max="5632" width="2.5703125" style="154" customWidth="1"/>
    <col min="5633" max="5633" width="17.140625" style="154" customWidth="1"/>
    <col min="5634" max="5634" width="19" style="154" customWidth="1"/>
    <col min="5635" max="5635" width="29.5703125" style="154" customWidth="1"/>
    <col min="5636" max="5636" width="21" style="154" customWidth="1"/>
    <col min="5637" max="5637" width="23.5703125" style="154" customWidth="1"/>
    <col min="5638" max="5638" width="26.28515625" style="154" customWidth="1"/>
    <col min="5639" max="5639" width="18.85546875" style="154" customWidth="1"/>
    <col min="5640" max="5887" width="9.140625" style="154"/>
    <col min="5888" max="5888" width="2.5703125" style="154" customWidth="1"/>
    <col min="5889" max="5889" width="17.140625" style="154" customWidth="1"/>
    <col min="5890" max="5890" width="19" style="154" customWidth="1"/>
    <col min="5891" max="5891" width="29.5703125" style="154" customWidth="1"/>
    <col min="5892" max="5892" width="21" style="154" customWidth="1"/>
    <col min="5893" max="5893" width="23.5703125" style="154" customWidth="1"/>
    <col min="5894" max="5894" width="26.28515625" style="154" customWidth="1"/>
    <col min="5895" max="5895" width="18.85546875" style="154" customWidth="1"/>
    <col min="5896" max="6143" width="9.140625" style="154"/>
    <col min="6144" max="6144" width="2.5703125" style="154" customWidth="1"/>
    <col min="6145" max="6145" width="17.140625" style="154" customWidth="1"/>
    <col min="6146" max="6146" width="19" style="154" customWidth="1"/>
    <col min="6147" max="6147" width="29.5703125" style="154" customWidth="1"/>
    <col min="6148" max="6148" width="21" style="154" customWidth="1"/>
    <col min="6149" max="6149" width="23.5703125" style="154" customWidth="1"/>
    <col min="6150" max="6150" width="26.28515625" style="154" customWidth="1"/>
    <col min="6151" max="6151" width="18.85546875" style="154" customWidth="1"/>
    <col min="6152" max="6399" width="9.140625" style="154"/>
    <col min="6400" max="6400" width="2.5703125" style="154" customWidth="1"/>
    <col min="6401" max="6401" width="17.140625" style="154" customWidth="1"/>
    <col min="6402" max="6402" width="19" style="154" customWidth="1"/>
    <col min="6403" max="6403" width="29.5703125" style="154" customWidth="1"/>
    <col min="6404" max="6404" width="21" style="154" customWidth="1"/>
    <col min="6405" max="6405" width="23.5703125" style="154" customWidth="1"/>
    <col min="6406" max="6406" width="26.28515625" style="154" customWidth="1"/>
    <col min="6407" max="6407" width="18.85546875" style="154" customWidth="1"/>
    <col min="6408" max="6655" width="9.140625" style="154"/>
    <col min="6656" max="6656" width="2.5703125" style="154" customWidth="1"/>
    <col min="6657" max="6657" width="17.140625" style="154" customWidth="1"/>
    <col min="6658" max="6658" width="19" style="154" customWidth="1"/>
    <col min="6659" max="6659" width="29.5703125" style="154" customWidth="1"/>
    <col min="6660" max="6660" width="21" style="154" customWidth="1"/>
    <col min="6661" max="6661" width="23.5703125" style="154" customWidth="1"/>
    <col min="6662" max="6662" width="26.28515625" style="154" customWidth="1"/>
    <col min="6663" max="6663" width="18.85546875" style="154" customWidth="1"/>
    <col min="6664" max="6911" width="9.140625" style="154"/>
    <col min="6912" max="6912" width="2.5703125" style="154" customWidth="1"/>
    <col min="6913" max="6913" width="17.140625" style="154" customWidth="1"/>
    <col min="6914" max="6914" width="19" style="154" customWidth="1"/>
    <col min="6915" max="6915" width="29.5703125" style="154" customWidth="1"/>
    <col min="6916" max="6916" width="21" style="154" customWidth="1"/>
    <col min="6917" max="6917" width="23.5703125" style="154" customWidth="1"/>
    <col min="6918" max="6918" width="26.28515625" style="154" customWidth="1"/>
    <col min="6919" max="6919" width="18.85546875" style="154" customWidth="1"/>
    <col min="6920" max="7167" width="9.140625" style="154"/>
    <col min="7168" max="7168" width="2.5703125" style="154" customWidth="1"/>
    <col min="7169" max="7169" width="17.140625" style="154" customWidth="1"/>
    <col min="7170" max="7170" width="19" style="154" customWidth="1"/>
    <col min="7171" max="7171" width="29.5703125" style="154" customWidth="1"/>
    <col min="7172" max="7172" width="21" style="154" customWidth="1"/>
    <col min="7173" max="7173" width="23.5703125" style="154" customWidth="1"/>
    <col min="7174" max="7174" width="26.28515625" style="154" customWidth="1"/>
    <col min="7175" max="7175" width="18.85546875" style="154" customWidth="1"/>
    <col min="7176" max="7423" width="9.140625" style="154"/>
    <col min="7424" max="7424" width="2.5703125" style="154" customWidth="1"/>
    <col min="7425" max="7425" width="17.140625" style="154" customWidth="1"/>
    <col min="7426" max="7426" width="19" style="154" customWidth="1"/>
    <col min="7427" max="7427" width="29.5703125" style="154" customWidth="1"/>
    <col min="7428" max="7428" width="21" style="154" customWidth="1"/>
    <col min="7429" max="7429" width="23.5703125" style="154" customWidth="1"/>
    <col min="7430" max="7430" width="26.28515625" style="154" customWidth="1"/>
    <col min="7431" max="7431" width="18.85546875" style="154" customWidth="1"/>
    <col min="7432" max="7679" width="9.140625" style="154"/>
    <col min="7680" max="7680" width="2.5703125" style="154" customWidth="1"/>
    <col min="7681" max="7681" width="17.140625" style="154" customWidth="1"/>
    <col min="7682" max="7682" width="19" style="154" customWidth="1"/>
    <col min="7683" max="7683" width="29.5703125" style="154" customWidth="1"/>
    <col min="7684" max="7684" width="21" style="154" customWidth="1"/>
    <col min="7685" max="7685" width="23.5703125" style="154" customWidth="1"/>
    <col min="7686" max="7686" width="26.28515625" style="154" customWidth="1"/>
    <col min="7687" max="7687" width="18.85546875" style="154" customWidth="1"/>
    <col min="7688" max="7935" width="9.140625" style="154"/>
    <col min="7936" max="7936" width="2.5703125" style="154" customWidth="1"/>
    <col min="7937" max="7937" width="17.140625" style="154" customWidth="1"/>
    <col min="7938" max="7938" width="19" style="154" customWidth="1"/>
    <col min="7939" max="7939" width="29.5703125" style="154" customWidth="1"/>
    <col min="7940" max="7940" width="21" style="154" customWidth="1"/>
    <col min="7941" max="7941" width="23.5703125" style="154" customWidth="1"/>
    <col min="7942" max="7942" width="26.28515625" style="154" customWidth="1"/>
    <col min="7943" max="7943" width="18.85546875" style="154" customWidth="1"/>
    <col min="7944" max="8191" width="9.140625" style="154"/>
    <col min="8192" max="8192" width="2.5703125" style="154" customWidth="1"/>
    <col min="8193" max="8193" width="17.140625" style="154" customWidth="1"/>
    <col min="8194" max="8194" width="19" style="154" customWidth="1"/>
    <col min="8195" max="8195" width="29.5703125" style="154" customWidth="1"/>
    <col min="8196" max="8196" width="21" style="154" customWidth="1"/>
    <col min="8197" max="8197" width="23.5703125" style="154" customWidth="1"/>
    <col min="8198" max="8198" width="26.28515625" style="154" customWidth="1"/>
    <col min="8199" max="8199" width="18.85546875" style="154" customWidth="1"/>
    <col min="8200" max="8447" width="9.140625" style="154"/>
    <col min="8448" max="8448" width="2.5703125" style="154" customWidth="1"/>
    <col min="8449" max="8449" width="17.140625" style="154" customWidth="1"/>
    <col min="8450" max="8450" width="19" style="154" customWidth="1"/>
    <col min="8451" max="8451" width="29.5703125" style="154" customWidth="1"/>
    <col min="8452" max="8452" width="21" style="154" customWidth="1"/>
    <col min="8453" max="8453" width="23.5703125" style="154" customWidth="1"/>
    <col min="8454" max="8454" width="26.28515625" style="154" customWidth="1"/>
    <col min="8455" max="8455" width="18.85546875" style="154" customWidth="1"/>
    <col min="8456" max="8703" width="9.140625" style="154"/>
    <col min="8704" max="8704" width="2.5703125" style="154" customWidth="1"/>
    <col min="8705" max="8705" width="17.140625" style="154" customWidth="1"/>
    <col min="8706" max="8706" width="19" style="154" customWidth="1"/>
    <col min="8707" max="8707" width="29.5703125" style="154" customWidth="1"/>
    <col min="8708" max="8708" width="21" style="154" customWidth="1"/>
    <col min="8709" max="8709" width="23.5703125" style="154" customWidth="1"/>
    <col min="8710" max="8710" width="26.28515625" style="154" customWidth="1"/>
    <col min="8711" max="8711" width="18.85546875" style="154" customWidth="1"/>
    <col min="8712" max="8959" width="9.140625" style="154"/>
    <col min="8960" max="8960" width="2.5703125" style="154" customWidth="1"/>
    <col min="8961" max="8961" width="17.140625" style="154" customWidth="1"/>
    <col min="8962" max="8962" width="19" style="154" customWidth="1"/>
    <col min="8963" max="8963" width="29.5703125" style="154" customWidth="1"/>
    <col min="8964" max="8964" width="21" style="154" customWidth="1"/>
    <col min="8965" max="8965" width="23.5703125" style="154" customWidth="1"/>
    <col min="8966" max="8966" width="26.28515625" style="154" customWidth="1"/>
    <col min="8967" max="8967" width="18.85546875" style="154" customWidth="1"/>
    <col min="8968" max="9215" width="9.140625" style="154"/>
    <col min="9216" max="9216" width="2.5703125" style="154" customWidth="1"/>
    <col min="9217" max="9217" width="17.140625" style="154" customWidth="1"/>
    <col min="9218" max="9218" width="19" style="154" customWidth="1"/>
    <col min="9219" max="9219" width="29.5703125" style="154" customWidth="1"/>
    <col min="9220" max="9220" width="21" style="154" customWidth="1"/>
    <col min="9221" max="9221" width="23.5703125" style="154" customWidth="1"/>
    <col min="9222" max="9222" width="26.28515625" style="154" customWidth="1"/>
    <col min="9223" max="9223" width="18.85546875" style="154" customWidth="1"/>
    <col min="9224" max="9471" width="9.140625" style="154"/>
    <col min="9472" max="9472" width="2.5703125" style="154" customWidth="1"/>
    <col min="9473" max="9473" width="17.140625" style="154" customWidth="1"/>
    <col min="9474" max="9474" width="19" style="154" customWidth="1"/>
    <col min="9475" max="9475" width="29.5703125" style="154" customWidth="1"/>
    <col min="9476" max="9476" width="21" style="154" customWidth="1"/>
    <col min="9477" max="9477" width="23.5703125" style="154" customWidth="1"/>
    <col min="9478" max="9478" width="26.28515625" style="154" customWidth="1"/>
    <col min="9479" max="9479" width="18.85546875" style="154" customWidth="1"/>
    <col min="9480" max="9727" width="9.140625" style="154"/>
    <col min="9728" max="9728" width="2.5703125" style="154" customWidth="1"/>
    <col min="9729" max="9729" width="17.140625" style="154" customWidth="1"/>
    <col min="9730" max="9730" width="19" style="154" customWidth="1"/>
    <col min="9731" max="9731" width="29.5703125" style="154" customWidth="1"/>
    <col min="9732" max="9732" width="21" style="154" customWidth="1"/>
    <col min="9733" max="9733" width="23.5703125" style="154" customWidth="1"/>
    <col min="9734" max="9734" width="26.28515625" style="154" customWidth="1"/>
    <col min="9735" max="9735" width="18.85546875" style="154" customWidth="1"/>
    <col min="9736" max="9983" width="9.140625" style="154"/>
    <col min="9984" max="9984" width="2.5703125" style="154" customWidth="1"/>
    <col min="9985" max="9985" width="17.140625" style="154" customWidth="1"/>
    <col min="9986" max="9986" width="19" style="154" customWidth="1"/>
    <col min="9987" max="9987" width="29.5703125" style="154" customWidth="1"/>
    <col min="9988" max="9988" width="21" style="154" customWidth="1"/>
    <col min="9989" max="9989" width="23.5703125" style="154" customWidth="1"/>
    <col min="9990" max="9990" width="26.28515625" style="154" customWidth="1"/>
    <col min="9991" max="9991" width="18.85546875" style="154" customWidth="1"/>
    <col min="9992" max="10239" width="9.140625" style="154"/>
    <col min="10240" max="10240" width="2.5703125" style="154" customWidth="1"/>
    <col min="10241" max="10241" width="17.140625" style="154" customWidth="1"/>
    <col min="10242" max="10242" width="19" style="154" customWidth="1"/>
    <col min="10243" max="10243" width="29.5703125" style="154" customWidth="1"/>
    <col min="10244" max="10244" width="21" style="154" customWidth="1"/>
    <col min="10245" max="10245" width="23.5703125" style="154" customWidth="1"/>
    <col min="10246" max="10246" width="26.28515625" style="154" customWidth="1"/>
    <col min="10247" max="10247" width="18.85546875" style="154" customWidth="1"/>
    <col min="10248" max="10495" width="9.140625" style="154"/>
    <col min="10496" max="10496" width="2.5703125" style="154" customWidth="1"/>
    <col min="10497" max="10497" width="17.140625" style="154" customWidth="1"/>
    <col min="10498" max="10498" width="19" style="154" customWidth="1"/>
    <col min="10499" max="10499" width="29.5703125" style="154" customWidth="1"/>
    <col min="10500" max="10500" width="21" style="154" customWidth="1"/>
    <col min="10501" max="10501" width="23.5703125" style="154" customWidth="1"/>
    <col min="10502" max="10502" width="26.28515625" style="154" customWidth="1"/>
    <col min="10503" max="10503" width="18.85546875" style="154" customWidth="1"/>
    <col min="10504" max="10751" width="9.140625" style="154"/>
    <col min="10752" max="10752" width="2.5703125" style="154" customWidth="1"/>
    <col min="10753" max="10753" width="17.140625" style="154" customWidth="1"/>
    <col min="10754" max="10754" width="19" style="154" customWidth="1"/>
    <col min="10755" max="10755" width="29.5703125" style="154" customWidth="1"/>
    <col min="10756" max="10756" width="21" style="154" customWidth="1"/>
    <col min="10757" max="10757" width="23.5703125" style="154" customWidth="1"/>
    <col min="10758" max="10758" width="26.28515625" style="154" customWidth="1"/>
    <col min="10759" max="10759" width="18.85546875" style="154" customWidth="1"/>
    <col min="10760" max="11007" width="9.140625" style="154"/>
    <col min="11008" max="11008" width="2.5703125" style="154" customWidth="1"/>
    <col min="11009" max="11009" width="17.140625" style="154" customWidth="1"/>
    <col min="11010" max="11010" width="19" style="154" customWidth="1"/>
    <col min="11011" max="11011" width="29.5703125" style="154" customWidth="1"/>
    <col min="11012" max="11012" width="21" style="154" customWidth="1"/>
    <col min="11013" max="11013" width="23.5703125" style="154" customWidth="1"/>
    <col min="11014" max="11014" width="26.28515625" style="154" customWidth="1"/>
    <col min="11015" max="11015" width="18.85546875" style="154" customWidth="1"/>
    <col min="11016" max="11263" width="9.140625" style="154"/>
    <col min="11264" max="11264" width="2.5703125" style="154" customWidth="1"/>
    <col min="11265" max="11265" width="17.140625" style="154" customWidth="1"/>
    <col min="11266" max="11266" width="19" style="154" customWidth="1"/>
    <col min="11267" max="11267" width="29.5703125" style="154" customWidth="1"/>
    <col min="11268" max="11268" width="21" style="154" customWidth="1"/>
    <col min="11269" max="11269" width="23.5703125" style="154" customWidth="1"/>
    <col min="11270" max="11270" width="26.28515625" style="154" customWidth="1"/>
    <col min="11271" max="11271" width="18.85546875" style="154" customWidth="1"/>
    <col min="11272" max="11519" width="9.140625" style="154"/>
    <col min="11520" max="11520" width="2.5703125" style="154" customWidth="1"/>
    <col min="11521" max="11521" width="17.140625" style="154" customWidth="1"/>
    <col min="11522" max="11522" width="19" style="154" customWidth="1"/>
    <col min="11523" max="11523" width="29.5703125" style="154" customWidth="1"/>
    <col min="11524" max="11524" width="21" style="154" customWidth="1"/>
    <col min="11525" max="11525" width="23.5703125" style="154" customWidth="1"/>
    <col min="11526" max="11526" width="26.28515625" style="154" customWidth="1"/>
    <col min="11527" max="11527" width="18.85546875" style="154" customWidth="1"/>
    <col min="11528" max="11775" width="9.140625" style="154"/>
    <col min="11776" max="11776" width="2.5703125" style="154" customWidth="1"/>
    <col min="11777" max="11777" width="17.140625" style="154" customWidth="1"/>
    <col min="11778" max="11778" width="19" style="154" customWidth="1"/>
    <col min="11779" max="11779" width="29.5703125" style="154" customWidth="1"/>
    <col min="11780" max="11780" width="21" style="154" customWidth="1"/>
    <col min="11781" max="11781" width="23.5703125" style="154" customWidth="1"/>
    <col min="11782" max="11782" width="26.28515625" style="154" customWidth="1"/>
    <col min="11783" max="11783" width="18.85546875" style="154" customWidth="1"/>
    <col min="11784" max="12031" width="9.140625" style="154"/>
    <col min="12032" max="12032" width="2.5703125" style="154" customWidth="1"/>
    <col min="12033" max="12033" width="17.140625" style="154" customWidth="1"/>
    <col min="12034" max="12034" width="19" style="154" customWidth="1"/>
    <col min="12035" max="12035" width="29.5703125" style="154" customWidth="1"/>
    <col min="12036" max="12036" width="21" style="154" customWidth="1"/>
    <col min="12037" max="12037" width="23.5703125" style="154" customWidth="1"/>
    <col min="12038" max="12038" width="26.28515625" style="154" customWidth="1"/>
    <col min="12039" max="12039" width="18.85546875" style="154" customWidth="1"/>
    <col min="12040" max="12287" width="9.140625" style="154"/>
    <col min="12288" max="12288" width="2.5703125" style="154" customWidth="1"/>
    <col min="12289" max="12289" width="17.140625" style="154" customWidth="1"/>
    <col min="12290" max="12290" width="19" style="154" customWidth="1"/>
    <col min="12291" max="12291" width="29.5703125" style="154" customWidth="1"/>
    <col min="12292" max="12292" width="21" style="154" customWidth="1"/>
    <col min="12293" max="12293" width="23.5703125" style="154" customWidth="1"/>
    <col min="12294" max="12294" width="26.28515625" style="154" customWidth="1"/>
    <col min="12295" max="12295" width="18.85546875" style="154" customWidth="1"/>
    <col min="12296" max="12543" width="9.140625" style="154"/>
    <col min="12544" max="12544" width="2.5703125" style="154" customWidth="1"/>
    <col min="12545" max="12545" width="17.140625" style="154" customWidth="1"/>
    <col min="12546" max="12546" width="19" style="154" customWidth="1"/>
    <col min="12547" max="12547" width="29.5703125" style="154" customWidth="1"/>
    <col min="12548" max="12548" width="21" style="154" customWidth="1"/>
    <col min="12549" max="12549" width="23.5703125" style="154" customWidth="1"/>
    <col min="12550" max="12550" width="26.28515625" style="154" customWidth="1"/>
    <col min="12551" max="12551" width="18.85546875" style="154" customWidth="1"/>
    <col min="12552" max="12799" width="9.140625" style="154"/>
    <col min="12800" max="12800" width="2.5703125" style="154" customWidth="1"/>
    <col min="12801" max="12801" width="17.140625" style="154" customWidth="1"/>
    <col min="12802" max="12802" width="19" style="154" customWidth="1"/>
    <col min="12803" max="12803" width="29.5703125" style="154" customWidth="1"/>
    <col min="12804" max="12804" width="21" style="154" customWidth="1"/>
    <col min="12805" max="12805" width="23.5703125" style="154" customWidth="1"/>
    <col min="12806" max="12806" width="26.28515625" style="154" customWidth="1"/>
    <col min="12807" max="12807" width="18.85546875" style="154" customWidth="1"/>
    <col min="12808" max="13055" width="9.140625" style="154"/>
    <col min="13056" max="13056" width="2.5703125" style="154" customWidth="1"/>
    <col min="13057" max="13057" width="17.140625" style="154" customWidth="1"/>
    <col min="13058" max="13058" width="19" style="154" customWidth="1"/>
    <col min="13059" max="13059" width="29.5703125" style="154" customWidth="1"/>
    <col min="13060" max="13060" width="21" style="154" customWidth="1"/>
    <col min="13061" max="13061" width="23.5703125" style="154" customWidth="1"/>
    <col min="13062" max="13062" width="26.28515625" style="154" customWidth="1"/>
    <col min="13063" max="13063" width="18.85546875" style="154" customWidth="1"/>
    <col min="13064" max="13311" width="9.140625" style="154"/>
    <col min="13312" max="13312" width="2.5703125" style="154" customWidth="1"/>
    <col min="13313" max="13313" width="17.140625" style="154" customWidth="1"/>
    <col min="13314" max="13314" width="19" style="154" customWidth="1"/>
    <col min="13315" max="13315" width="29.5703125" style="154" customWidth="1"/>
    <col min="13316" max="13316" width="21" style="154" customWidth="1"/>
    <col min="13317" max="13317" width="23.5703125" style="154" customWidth="1"/>
    <col min="13318" max="13318" width="26.28515625" style="154" customWidth="1"/>
    <col min="13319" max="13319" width="18.85546875" style="154" customWidth="1"/>
    <col min="13320" max="13567" width="9.140625" style="154"/>
    <col min="13568" max="13568" width="2.5703125" style="154" customWidth="1"/>
    <col min="13569" max="13569" width="17.140625" style="154" customWidth="1"/>
    <col min="13570" max="13570" width="19" style="154" customWidth="1"/>
    <col min="13571" max="13571" width="29.5703125" style="154" customWidth="1"/>
    <col min="13572" max="13572" width="21" style="154" customWidth="1"/>
    <col min="13573" max="13573" width="23.5703125" style="154" customWidth="1"/>
    <col min="13574" max="13574" width="26.28515625" style="154" customWidth="1"/>
    <col min="13575" max="13575" width="18.85546875" style="154" customWidth="1"/>
    <col min="13576" max="13823" width="9.140625" style="154"/>
    <col min="13824" max="13824" width="2.5703125" style="154" customWidth="1"/>
    <col min="13825" max="13825" width="17.140625" style="154" customWidth="1"/>
    <col min="13826" max="13826" width="19" style="154" customWidth="1"/>
    <col min="13827" max="13827" width="29.5703125" style="154" customWidth="1"/>
    <col min="13828" max="13828" width="21" style="154" customWidth="1"/>
    <col min="13829" max="13829" width="23.5703125" style="154" customWidth="1"/>
    <col min="13830" max="13830" width="26.28515625" style="154" customWidth="1"/>
    <col min="13831" max="13831" width="18.85546875" style="154" customWidth="1"/>
    <col min="13832" max="14079" width="9.140625" style="154"/>
    <col min="14080" max="14080" width="2.5703125" style="154" customWidth="1"/>
    <col min="14081" max="14081" width="17.140625" style="154" customWidth="1"/>
    <col min="14082" max="14082" width="19" style="154" customWidth="1"/>
    <col min="14083" max="14083" width="29.5703125" style="154" customWidth="1"/>
    <col min="14084" max="14084" width="21" style="154" customWidth="1"/>
    <col min="14085" max="14085" width="23.5703125" style="154" customWidth="1"/>
    <col min="14086" max="14086" width="26.28515625" style="154" customWidth="1"/>
    <col min="14087" max="14087" width="18.85546875" style="154" customWidth="1"/>
    <col min="14088" max="14335" width="9.140625" style="154"/>
    <col min="14336" max="14336" width="2.5703125" style="154" customWidth="1"/>
    <col min="14337" max="14337" width="17.140625" style="154" customWidth="1"/>
    <col min="14338" max="14338" width="19" style="154" customWidth="1"/>
    <col min="14339" max="14339" width="29.5703125" style="154" customWidth="1"/>
    <col min="14340" max="14340" width="21" style="154" customWidth="1"/>
    <col min="14341" max="14341" width="23.5703125" style="154" customWidth="1"/>
    <col min="14342" max="14342" width="26.28515625" style="154" customWidth="1"/>
    <col min="14343" max="14343" width="18.85546875" style="154" customWidth="1"/>
    <col min="14344" max="14591" width="9.140625" style="154"/>
    <col min="14592" max="14592" width="2.5703125" style="154" customWidth="1"/>
    <col min="14593" max="14593" width="17.140625" style="154" customWidth="1"/>
    <col min="14594" max="14594" width="19" style="154" customWidth="1"/>
    <col min="14595" max="14595" width="29.5703125" style="154" customWidth="1"/>
    <col min="14596" max="14596" width="21" style="154" customWidth="1"/>
    <col min="14597" max="14597" width="23.5703125" style="154" customWidth="1"/>
    <col min="14598" max="14598" width="26.28515625" style="154" customWidth="1"/>
    <col min="14599" max="14599" width="18.85546875" style="154" customWidth="1"/>
    <col min="14600" max="14847" width="9.140625" style="154"/>
    <col min="14848" max="14848" width="2.5703125" style="154" customWidth="1"/>
    <col min="14849" max="14849" width="17.140625" style="154" customWidth="1"/>
    <col min="14850" max="14850" width="19" style="154" customWidth="1"/>
    <col min="14851" max="14851" width="29.5703125" style="154" customWidth="1"/>
    <col min="14852" max="14852" width="21" style="154" customWidth="1"/>
    <col min="14853" max="14853" width="23.5703125" style="154" customWidth="1"/>
    <col min="14854" max="14854" width="26.28515625" style="154" customWidth="1"/>
    <col min="14855" max="14855" width="18.85546875" style="154" customWidth="1"/>
    <col min="14856" max="15103" width="9.140625" style="154"/>
    <col min="15104" max="15104" width="2.5703125" style="154" customWidth="1"/>
    <col min="15105" max="15105" width="17.140625" style="154" customWidth="1"/>
    <col min="15106" max="15106" width="19" style="154" customWidth="1"/>
    <col min="15107" max="15107" width="29.5703125" style="154" customWidth="1"/>
    <col min="15108" max="15108" width="21" style="154" customWidth="1"/>
    <col min="15109" max="15109" width="23.5703125" style="154" customWidth="1"/>
    <col min="15110" max="15110" width="26.28515625" style="154" customWidth="1"/>
    <col min="15111" max="15111" width="18.85546875" style="154" customWidth="1"/>
    <col min="15112" max="15359" width="9.140625" style="154"/>
    <col min="15360" max="15360" width="2.5703125" style="154" customWidth="1"/>
    <col min="15361" max="15361" width="17.140625" style="154" customWidth="1"/>
    <col min="15362" max="15362" width="19" style="154" customWidth="1"/>
    <col min="15363" max="15363" width="29.5703125" style="154" customWidth="1"/>
    <col min="15364" max="15364" width="21" style="154" customWidth="1"/>
    <col min="15365" max="15365" width="23.5703125" style="154" customWidth="1"/>
    <col min="15366" max="15366" width="26.28515625" style="154" customWidth="1"/>
    <col min="15367" max="15367" width="18.85546875" style="154" customWidth="1"/>
    <col min="15368" max="15615" width="9.140625" style="154"/>
    <col min="15616" max="15616" width="2.5703125" style="154" customWidth="1"/>
    <col min="15617" max="15617" width="17.140625" style="154" customWidth="1"/>
    <col min="15618" max="15618" width="19" style="154" customWidth="1"/>
    <col min="15619" max="15619" width="29.5703125" style="154" customWidth="1"/>
    <col min="15620" max="15620" width="21" style="154" customWidth="1"/>
    <col min="15621" max="15621" width="23.5703125" style="154" customWidth="1"/>
    <col min="15622" max="15622" width="26.28515625" style="154" customWidth="1"/>
    <col min="15623" max="15623" width="18.85546875" style="154" customWidth="1"/>
    <col min="15624" max="15871" width="9.140625" style="154"/>
    <col min="15872" max="15872" width="2.5703125" style="154" customWidth="1"/>
    <col min="15873" max="15873" width="17.140625" style="154" customWidth="1"/>
    <col min="15874" max="15874" width="19" style="154" customWidth="1"/>
    <col min="15875" max="15875" width="29.5703125" style="154" customWidth="1"/>
    <col min="15876" max="15876" width="21" style="154" customWidth="1"/>
    <col min="15877" max="15877" width="23.5703125" style="154" customWidth="1"/>
    <col min="15878" max="15878" width="26.28515625" style="154" customWidth="1"/>
    <col min="15879" max="15879" width="18.85546875" style="154" customWidth="1"/>
    <col min="15880" max="16127" width="9.140625" style="154"/>
    <col min="16128" max="16128" width="2.5703125" style="154" customWidth="1"/>
    <col min="16129" max="16129" width="17.140625" style="154" customWidth="1"/>
    <col min="16130" max="16130" width="19" style="154" customWidth="1"/>
    <col min="16131" max="16131" width="29.5703125" style="154" customWidth="1"/>
    <col min="16132" max="16132" width="21" style="154" customWidth="1"/>
    <col min="16133" max="16133" width="23.5703125" style="154" customWidth="1"/>
    <col min="16134" max="16134" width="26.28515625" style="154" customWidth="1"/>
    <col min="16135" max="16135" width="18.85546875" style="154" customWidth="1"/>
    <col min="16136" max="16384" width="9.140625" style="154"/>
  </cols>
  <sheetData>
    <row r="3" spans="1:11" x14ac:dyDescent="0.2">
      <c r="I3" s="551" t="s">
        <v>307</v>
      </c>
      <c r="J3" s="552"/>
      <c r="K3" s="553"/>
    </row>
    <row r="4" spans="1:11" customFormat="1" x14ac:dyDescent="0.2"/>
    <row r="5" spans="1:11" customFormat="1" ht="63.75" customHeight="1" x14ac:dyDescent="0.2">
      <c r="A5" s="313" t="s">
        <v>146</v>
      </c>
      <c r="B5" s="817">
        <f>N_HankkeenNimi</f>
        <v>0</v>
      </c>
      <c r="C5" s="818"/>
      <c r="D5" s="818"/>
      <c r="E5" s="818"/>
      <c r="F5" s="818"/>
      <c r="G5" s="819"/>
    </row>
    <row r="6" spans="1:11" x14ac:dyDescent="0.2">
      <c r="G6" s="155"/>
    </row>
    <row r="7" spans="1:11" ht="15" x14ac:dyDescent="0.25">
      <c r="A7" s="310" t="s">
        <v>332</v>
      </c>
      <c r="B7" s="354" t="s">
        <v>176</v>
      </c>
      <c r="C7" s="315"/>
      <c r="D7" s="311"/>
      <c r="E7" s="311"/>
      <c r="F7" s="311"/>
      <c r="G7" s="355">
        <f>SUM(G12:G53)</f>
        <v>0</v>
      </c>
    </row>
    <row r="8" spans="1:11" customFormat="1" x14ac:dyDescent="0.2"/>
    <row r="9" spans="1:11" customFormat="1" ht="63.75" customHeight="1" x14ac:dyDescent="0.2">
      <c r="A9" s="313" t="s">
        <v>177</v>
      </c>
      <c r="B9" s="817">
        <f>N_Tavoite3Toiminto2</f>
        <v>0</v>
      </c>
      <c r="C9" s="818"/>
      <c r="D9" s="818"/>
      <c r="E9" s="818"/>
      <c r="F9" s="818"/>
      <c r="G9" s="819"/>
    </row>
    <row r="10" spans="1:11" customFormat="1" x14ac:dyDescent="0.2">
      <c r="G10" s="156"/>
    </row>
    <row r="11" spans="1:11" customFormat="1" ht="75" x14ac:dyDescent="0.2">
      <c r="A11" s="356" t="s">
        <v>178</v>
      </c>
      <c r="B11" s="356" t="s">
        <v>255</v>
      </c>
      <c r="C11" s="356" t="s">
        <v>179</v>
      </c>
      <c r="D11" s="356" t="s">
        <v>323</v>
      </c>
      <c r="E11" s="352" t="s">
        <v>257</v>
      </c>
      <c r="F11" s="356" t="s">
        <v>548</v>
      </c>
      <c r="G11" s="352" t="s">
        <v>258</v>
      </c>
    </row>
    <row r="12" spans="1:11" customFormat="1" ht="13.35" customHeight="1" x14ac:dyDescent="0.2">
      <c r="A12" s="212" t="s">
        <v>322</v>
      </c>
      <c r="B12" s="213"/>
      <c r="C12" s="212"/>
      <c r="D12" s="214"/>
      <c r="E12" s="214"/>
      <c r="F12" s="215"/>
      <c r="G12" s="216">
        <v>0</v>
      </c>
    </row>
    <row r="13" spans="1:11" customFormat="1" ht="13.35" customHeight="1" x14ac:dyDescent="0.2">
      <c r="A13" s="212"/>
      <c r="B13" s="213"/>
      <c r="C13" s="217"/>
      <c r="D13" s="214"/>
      <c r="E13" s="214"/>
      <c r="F13" s="215"/>
      <c r="G13" s="214"/>
      <c r="I13" s="154"/>
    </row>
    <row r="14" spans="1:11" customFormat="1" ht="13.35" customHeight="1" x14ac:dyDescent="0.2">
      <c r="A14" s="212"/>
      <c r="B14" s="213"/>
      <c r="C14" s="217"/>
      <c r="D14" s="214"/>
      <c r="E14" s="214"/>
      <c r="F14" s="215"/>
      <c r="G14" s="214"/>
    </row>
    <row r="15" spans="1:11" ht="13.35" customHeight="1" x14ac:dyDescent="0.2">
      <c r="A15" s="212"/>
      <c r="B15" s="213"/>
      <c r="C15" s="217"/>
      <c r="D15" s="214"/>
      <c r="E15" s="214"/>
      <c r="F15" s="215"/>
      <c r="G15" s="214"/>
    </row>
    <row r="16" spans="1:11" ht="13.35" customHeight="1" x14ac:dyDescent="0.2">
      <c r="A16" s="212"/>
      <c r="B16" s="213"/>
      <c r="C16" s="217"/>
      <c r="D16" s="214"/>
      <c r="E16" s="214"/>
      <c r="F16" s="215"/>
      <c r="G16" s="214"/>
    </row>
    <row r="17" spans="1:7" ht="13.15" customHeight="1" x14ac:dyDescent="0.2">
      <c r="A17" s="212"/>
      <c r="B17" s="213"/>
      <c r="C17" s="217"/>
      <c r="D17" s="214"/>
      <c r="E17" s="214"/>
      <c r="F17" s="215"/>
      <c r="G17" s="214"/>
    </row>
    <row r="18" spans="1:7" ht="13.15" customHeight="1" x14ac:dyDescent="0.2">
      <c r="A18" s="212"/>
      <c r="B18" s="213"/>
      <c r="C18" s="217"/>
      <c r="D18" s="214"/>
      <c r="E18" s="214"/>
      <c r="F18" s="215"/>
      <c r="G18" s="214"/>
    </row>
    <row r="19" spans="1:7" ht="13.15" customHeight="1" x14ac:dyDescent="0.2">
      <c r="A19" s="212"/>
      <c r="B19" s="213"/>
      <c r="C19" s="217"/>
      <c r="D19" s="214"/>
      <c r="E19" s="214"/>
      <c r="F19" s="215"/>
      <c r="G19" s="214"/>
    </row>
    <row r="20" spans="1:7" ht="13.15" customHeight="1" x14ac:dyDescent="0.2">
      <c r="A20" s="212"/>
      <c r="B20" s="213"/>
      <c r="C20" s="217"/>
      <c r="D20" s="214"/>
      <c r="E20" s="214"/>
      <c r="F20" s="215"/>
      <c r="G20" s="214"/>
    </row>
    <row r="21" spans="1:7" ht="13.15" customHeight="1" x14ac:dyDescent="0.2">
      <c r="A21" s="212"/>
      <c r="B21" s="213"/>
      <c r="C21" s="217"/>
      <c r="D21" s="214"/>
      <c r="E21" s="214"/>
      <c r="F21" s="215"/>
      <c r="G21" s="214"/>
    </row>
    <row r="22" spans="1:7" ht="13.15" customHeight="1" x14ac:dyDescent="0.2">
      <c r="A22" s="212"/>
      <c r="B22" s="213"/>
      <c r="C22" s="217"/>
      <c r="D22" s="214"/>
      <c r="E22" s="214"/>
      <c r="F22" s="215"/>
      <c r="G22" s="214"/>
    </row>
    <row r="23" spans="1:7" ht="13.15" customHeight="1" x14ac:dyDescent="0.2">
      <c r="A23" s="212"/>
      <c r="B23" s="213"/>
      <c r="C23" s="217"/>
      <c r="D23" s="214"/>
      <c r="E23" s="214"/>
      <c r="F23" s="215"/>
      <c r="G23" s="214"/>
    </row>
    <row r="24" spans="1:7" ht="13.15" customHeight="1" x14ac:dyDescent="0.2">
      <c r="A24" s="212"/>
      <c r="B24" s="213"/>
      <c r="C24" s="217"/>
      <c r="D24" s="214"/>
      <c r="E24" s="214"/>
      <c r="F24" s="215"/>
      <c r="G24" s="214"/>
    </row>
    <row r="25" spans="1:7" ht="13.15" customHeight="1" x14ac:dyDescent="0.2">
      <c r="A25" s="212"/>
      <c r="B25" s="213"/>
      <c r="C25" s="217"/>
      <c r="D25" s="214"/>
      <c r="E25" s="214"/>
      <c r="F25" s="215"/>
      <c r="G25" s="214"/>
    </row>
    <row r="26" spans="1:7" ht="13.15" customHeight="1" x14ac:dyDescent="0.2">
      <c r="A26" s="212"/>
      <c r="B26" s="213"/>
      <c r="C26" s="217"/>
      <c r="D26" s="214"/>
      <c r="E26" s="214"/>
      <c r="F26" s="215"/>
      <c r="G26" s="214"/>
    </row>
    <row r="27" spans="1:7" ht="13.15" customHeight="1" x14ac:dyDescent="0.2">
      <c r="A27" s="212"/>
      <c r="B27" s="213"/>
      <c r="C27" s="217"/>
      <c r="D27" s="214"/>
      <c r="E27" s="214"/>
      <c r="F27" s="215"/>
      <c r="G27" s="214"/>
    </row>
    <row r="28" spans="1:7" ht="13.15" customHeight="1" x14ac:dyDescent="0.2">
      <c r="A28" s="212"/>
      <c r="B28" s="213"/>
      <c r="C28" s="217"/>
      <c r="D28" s="214"/>
      <c r="E28" s="214"/>
      <c r="F28" s="215"/>
      <c r="G28" s="214"/>
    </row>
    <row r="29" spans="1:7" ht="13.15" customHeight="1" x14ac:dyDescent="0.2">
      <c r="A29" s="212"/>
      <c r="B29" s="213"/>
      <c r="C29" s="217"/>
      <c r="D29" s="214"/>
      <c r="E29" s="214"/>
      <c r="F29" s="215"/>
      <c r="G29" s="214"/>
    </row>
    <row r="30" spans="1:7" ht="13.15" customHeight="1" x14ac:dyDescent="0.2">
      <c r="A30" s="212"/>
      <c r="B30" s="213"/>
      <c r="C30" s="217"/>
      <c r="D30" s="214"/>
      <c r="E30" s="214"/>
      <c r="F30" s="215"/>
      <c r="G30" s="214"/>
    </row>
    <row r="31" spans="1:7" ht="13.15" customHeight="1" x14ac:dyDescent="0.2">
      <c r="A31" s="212"/>
      <c r="B31" s="213"/>
      <c r="C31" s="217"/>
      <c r="D31" s="214"/>
      <c r="E31" s="214"/>
      <c r="F31" s="215"/>
      <c r="G31" s="214"/>
    </row>
    <row r="32" spans="1:7" ht="13.15" customHeight="1" x14ac:dyDescent="0.2">
      <c r="A32" s="212"/>
      <c r="B32" s="213"/>
      <c r="C32" s="217"/>
      <c r="D32" s="214"/>
      <c r="E32" s="214"/>
      <c r="F32" s="215"/>
      <c r="G32" s="214"/>
    </row>
    <row r="33" spans="1:7" ht="13.15" customHeight="1" x14ac:dyDescent="0.2">
      <c r="A33" s="212"/>
      <c r="B33" s="213"/>
      <c r="C33" s="217"/>
      <c r="D33" s="214"/>
      <c r="E33" s="214"/>
      <c r="F33" s="215"/>
      <c r="G33" s="214"/>
    </row>
    <row r="34" spans="1:7" ht="13.15" customHeight="1" x14ac:dyDescent="0.2">
      <c r="A34" s="212"/>
      <c r="B34" s="213"/>
      <c r="C34" s="217"/>
      <c r="D34" s="214"/>
      <c r="E34" s="214"/>
      <c r="F34" s="215"/>
      <c r="G34" s="214"/>
    </row>
    <row r="35" spans="1:7" ht="13.15" customHeight="1" x14ac:dyDescent="0.2">
      <c r="A35" s="212"/>
      <c r="B35" s="213"/>
      <c r="C35" s="217"/>
      <c r="D35" s="214"/>
      <c r="E35" s="214"/>
      <c r="F35" s="215"/>
      <c r="G35" s="214"/>
    </row>
    <row r="36" spans="1:7" ht="13.15" customHeight="1" x14ac:dyDescent="0.2">
      <c r="A36" s="212"/>
      <c r="B36" s="213"/>
      <c r="C36" s="217"/>
      <c r="D36" s="214"/>
      <c r="E36" s="214"/>
      <c r="F36" s="215"/>
      <c r="G36" s="214"/>
    </row>
    <row r="37" spans="1:7" ht="13.15" customHeight="1" x14ac:dyDescent="0.2">
      <c r="A37" s="212"/>
      <c r="B37" s="213"/>
      <c r="C37" s="217"/>
      <c r="D37" s="214"/>
      <c r="E37" s="214"/>
      <c r="F37" s="215"/>
      <c r="G37" s="214"/>
    </row>
    <row r="38" spans="1:7" ht="13.15" customHeight="1" x14ac:dyDescent="0.2">
      <c r="A38" s="212"/>
      <c r="B38" s="213"/>
      <c r="C38" s="217"/>
      <c r="D38" s="214"/>
      <c r="E38" s="214"/>
      <c r="F38" s="215"/>
      <c r="G38" s="214"/>
    </row>
    <row r="39" spans="1:7" ht="13.15" customHeight="1" x14ac:dyDescent="0.2">
      <c r="A39" s="212"/>
      <c r="B39" s="213"/>
      <c r="C39" s="217"/>
      <c r="D39" s="214"/>
      <c r="E39" s="214"/>
      <c r="F39" s="215"/>
      <c r="G39" s="214"/>
    </row>
    <row r="40" spans="1:7" ht="13.15" customHeight="1" x14ac:dyDescent="0.2">
      <c r="A40" s="212"/>
      <c r="B40" s="213"/>
      <c r="C40" s="217"/>
      <c r="D40" s="214"/>
      <c r="E40" s="214"/>
      <c r="F40" s="215"/>
      <c r="G40" s="214"/>
    </row>
    <row r="41" spans="1:7" ht="13.15" customHeight="1" x14ac:dyDescent="0.2">
      <c r="A41" s="212"/>
      <c r="B41" s="213"/>
      <c r="C41" s="217"/>
      <c r="D41" s="214"/>
      <c r="E41" s="214"/>
      <c r="F41" s="215"/>
      <c r="G41" s="214"/>
    </row>
    <row r="42" spans="1:7" ht="13.15" customHeight="1" x14ac:dyDescent="0.2">
      <c r="A42" s="212"/>
      <c r="B42" s="213"/>
      <c r="C42" s="217"/>
      <c r="D42" s="214"/>
      <c r="E42" s="214"/>
      <c r="F42" s="215"/>
      <c r="G42" s="214"/>
    </row>
    <row r="43" spans="1:7" ht="13.15" customHeight="1" x14ac:dyDescent="0.2">
      <c r="A43" s="212"/>
      <c r="B43" s="213"/>
      <c r="C43" s="217"/>
      <c r="D43" s="214"/>
      <c r="E43" s="214"/>
      <c r="F43" s="215"/>
      <c r="G43" s="214"/>
    </row>
    <row r="44" spans="1:7" ht="13.15" customHeight="1" x14ac:dyDescent="0.2">
      <c r="A44" s="212"/>
      <c r="B44" s="213"/>
      <c r="C44" s="217"/>
      <c r="D44" s="214"/>
      <c r="E44" s="214"/>
      <c r="F44" s="215"/>
      <c r="G44" s="214"/>
    </row>
    <row r="45" spans="1:7" ht="13.15" customHeight="1" x14ac:dyDescent="0.2">
      <c r="A45" s="212"/>
      <c r="B45" s="213"/>
      <c r="C45" s="217"/>
      <c r="D45" s="214"/>
      <c r="E45" s="214"/>
      <c r="F45" s="215"/>
      <c r="G45" s="214"/>
    </row>
    <row r="46" spans="1:7" ht="13.15" customHeight="1" x14ac:dyDescent="0.2">
      <c r="A46" s="212"/>
      <c r="B46" s="213"/>
      <c r="C46" s="217"/>
      <c r="D46" s="214"/>
      <c r="E46" s="214"/>
      <c r="F46" s="215"/>
      <c r="G46" s="214"/>
    </row>
    <row r="47" spans="1:7" ht="13.15" customHeight="1" x14ac:dyDescent="0.2">
      <c r="A47" s="212"/>
      <c r="B47" s="213"/>
      <c r="C47" s="217"/>
      <c r="D47" s="214"/>
      <c r="E47" s="214"/>
      <c r="F47" s="215"/>
      <c r="G47" s="214"/>
    </row>
    <row r="48" spans="1:7" ht="13.15" customHeight="1" x14ac:dyDescent="0.2">
      <c r="A48" s="212"/>
      <c r="B48" s="213"/>
      <c r="C48" s="217"/>
      <c r="D48" s="214"/>
      <c r="E48" s="214"/>
      <c r="F48" s="215"/>
      <c r="G48" s="214"/>
    </row>
    <row r="49" spans="1:7" ht="13.15" customHeight="1" x14ac:dyDescent="0.2">
      <c r="A49" s="212"/>
      <c r="B49" s="213"/>
      <c r="C49" s="217"/>
      <c r="D49" s="214"/>
      <c r="E49" s="214"/>
      <c r="F49" s="215"/>
      <c r="G49" s="214"/>
    </row>
    <row r="50" spans="1:7" ht="13.15" customHeight="1" x14ac:dyDescent="0.2">
      <c r="A50" s="212"/>
      <c r="B50" s="213"/>
      <c r="C50" s="217"/>
      <c r="D50" s="214"/>
      <c r="E50" s="214"/>
      <c r="F50" s="215"/>
      <c r="G50" s="214"/>
    </row>
    <row r="51" spans="1:7" ht="13.15" customHeight="1" x14ac:dyDescent="0.2">
      <c r="A51" s="212"/>
      <c r="B51" s="213"/>
      <c r="C51" s="217"/>
      <c r="D51" s="214"/>
      <c r="E51" s="214"/>
      <c r="F51" s="215"/>
      <c r="G51" s="214"/>
    </row>
    <row r="52" spans="1:7" ht="13.15" customHeight="1" x14ac:dyDescent="0.2">
      <c r="A52" s="212"/>
      <c r="B52" s="213"/>
      <c r="C52" s="217"/>
      <c r="D52" s="214"/>
      <c r="E52" s="214"/>
      <c r="F52" s="215"/>
      <c r="G52" s="214"/>
    </row>
    <row r="53" spans="1:7" ht="13.15" customHeight="1" x14ac:dyDescent="0.2">
      <c r="A53" s="212"/>
      <c r="B53" s="213"/>
      <c r="C53" s="217"/>
      <c r="D53" s="214"/>
      <c r="E53" s="214"/>
      <c r="F53" s="215"/>
      <c r="G53" s="214"/>
    </row>
    <row r="54" spans="1:7" ht="13.15" customHeight="1" x14ac:dyDescent="0.2"/>
    <row r="55" spans="1:7" ht="13.15" customHeight="1" x14ac:dyDescent="0.2"/>
    <row r="56" spans="1:7" ht="13.15" customHeight="1" x14ac:dyDescent="0.2">
      <c r="A56" s="836" t="s">
        <v>148</v>
      </c>
      <c r="B56" s="837"/>
      <c r="C56" s="837"/>
      <c r="D56" s="838"/>
      <c r="E56" s="1"/>
      <c r="F56" s="1"/>
    </row>
    <row r="57" spans="1:7" x14ac:dyDescent="0.2">
      <c r="A57" s="649"/>
      <c r="B57" s="567"/>
      <c r="C57" s="567"/>
      <c r="D57" s="650"/>
      <c r="E57" s="235"/>
      <c r="F57" s="235"/>
    </row>
    <row r="58" spans="1:7" x14ac:dyDescent="0.2">
      <c r="A58" s="649"/>
      <c r="B58" s="567"/>
      <c r="C58" s="567"/>
      <c r="D58" s="650"/>
      <c r="E58" s="235"/>
      <c r="F58" s="235"/>
    </row>
    <row r="59" spans="1:7" x14ac:dyDescent="0.2">
      <c r="A59" s="649"/>
      <c r="B59" s="567"/>
      <c r="C59" s="567"/>
      <c r="D59" s="650"/>
      <c r="E59" s="235"/>
      <c r="F59" s="235"/>
    </row>
    <row r="60" spans="1:7" x14ac:dyDescent="0.2">
      <c r="A60" s="651"/>
      <c r="B60" s="652"/>
      <c r="C60" s="652"/>
      <c r="D60" s="653"/>
      <c r="E60" s="235"/>
      <c r="F60" s="235"/>
    </row>
  </sheetData>
  <sheetProtection selectLockedCells="1"/>
  <mergeCells count="5">
    <mergeCell ref="B5:G5"/>
    <mergeCell ref="B9:G9"/>
    <mergeCell ref="A57:D60"/>
    <mergeCell ref="I3:K3"/>
    <mergeCell ref="A56:D56"/>
  </mergeCells>
  <dataValidations count="9">
    <dataValidation type="list" allowBlank="1" showInputMessage="1" showErrorMessage="1" sqref="A13:A53 IW13:IW53 SS13:SS53 ACO13:ACO53 AMK13:AMK53 AWG13:AWG53 BGC13:BGC53 BPY13:BPY53 BZU13:BZU53 CJQ13:CJQ53 CTM13:CTM53 DDI13:DDI53 DNE13:DNE53 DXA13:DXA53 EGW13:EGW53 EQS13:EQS53 FAO13:FAO53 FKK13:FKK53 FUG13:FUG53 GEC13:GEC53 GNY13:GNY53 GXU13:GXU53 HHQ13:HHQ53 HRM13:HRM53 IBI13:IBI53 ILE13:ILE53 IVA13:IVA53 JEW13:JEW53 JOS13:JOS53 JYO13:JYO53 KIK13:KIK53 KSG13:KSG53 LCC13:LCC53 LLY13:LLY53 LVU13:LVU53 MFQ13:MFQ53 MPM13:MPM53 MZI13:MZI53 NJE13:NJE53 NTA13:NTA53 OCW13:OCW53 OMS13:OMS53 OWO13:OWO53 PGK13:PGK53 PQG13:PQG53 QAC13:QAC53 QJY13:QJY53 QTU13:QTU53 RDQ13:RDQ53 RNM13:RNM53 RXI13:RXI53 SHE13:SHE53 SRA13:SRA53 TAW13:TAW53 TKS13:TKS53 TUO13:TUO53 UEK13:UEK53 UOG13:UOG53 UYC13:UYC53 VHY13:VHY53 VRU13:VRU53 WBQ13:WBQ53 WLM13:WLM53 WVI13:WVI53 A65549:A65589 IW65549:IW65589 SS65549:SS65589 ACO65549:ACO65589 AMK65549:AMK65589 AWG65549:AWG65589 BGC65549:BGC65589 BPY65549:BPY65589 BZU65549:BZU65589 CJQ65549:CJQ65589 CTM65549:CTM65589 DDI65549:DDI65589 DNE65549:DNE65589 DXA65549:DXA65589 EGW65549:EGW65589 EQS65549:EQS65589 FAO65549:FAO65589 FKK65549:FKK65589 FUG65549:FUG65589 GEC65549:GEC65589 GNY65549:GNY65589 GXU65549:GXU65589 HHQ65549:HHQ65589 HRM65549:HRM65589 IBI65549:IBI65589 ILE65549:ILE65589 IVA65549:IVA65589 JEW65549:JEW65589 JOS65549:JOS65589 JYO65549:JYO65589 KIK65549:KIK65589 KSG65549:KSG65589 LCC65549:LCC65589 LLY65549:LLY65589 LVU65549:LVU65589 MFQ65549:MFQ65589 MPM65549:MPM65589 MZI65549:MZI65589 NJE65549:NJE65589 NTA65549:NTA65589 OCW65549:OCW65589 OMS65549:OMS65589 OWO65549:OWO65589 PGK65549:PGK65589 PQG65549:PQG65589 QAC65549:QAC65589 QJY65549:QJY65589 QTU65549:QTU65589 RDQ65549:RDQ65589 RNM65549:RNM65589 RXI65549:RXI65589 SHE65549:SHE65589 SRA65549:SRA65589 TAW65549:TAW65589 TKS65549:TKS65589 TUO65549:TUO65589 UEK65549:UEK65589 UOG65549:UOG65589 UYC65549:UYC65589 VHY65549:VHY65589 VRU65549:VRU65589 WBQ65549:WBQ65589 WLM65549:WLM65589 WVI65549:WVI65589 A131085:A131125 IW131085:IW131125 SS131085:SS131125 ACO131085:ACO131125 AMK131085:AMK131125 AWG131085:AWG131125 BGC131085:BGC131125 BPY131085:BPY131125 BZU131085:BZU131125 CJQ131085:CJQ131125 CTM131085:CTM131125 DDI131085:DDI131125 DNE131085:DNE131125 DXA131085:DXA131125 EGW131085:EGW131125 EQS131085:EQS131125 FAO131085:FAO131125 FKK131085:FKK131125 FUG131085:FUG131125 GEC131085:GEC131125 GNY131085:GNY131125 GXU131085:GXU131125 HHQ131085:HHQ131125 HRM131085:HRM131125 IBI131085:IBI131125 ILE131085:ILE131125 IVA131085:IVA131125 JEW131085:JEW131125 JOS131085:JOS131125 JYO131085:JYO131125 KIK131085:KIK131125 KSG131085:KSG131125 LCC131085:LCC131125 LLY131085:LLY131125 LVU131085:LVU131125 MFQ131085:MFQ131125 MPM131085:MPM131125 MZI131085:MZI131125 NJE131085:NJE131125 NTA131085:NTA131125 OCW131085:OCW131125 OMS131085:OMS131125 OWO131085:OWO131125 PGK131085:PGK131125 PQG131085:PQG131125 QAC131085:QAC131125 QJY131085:QJY131125 QTU131085:QTU131125 RDQ131085:RDQ131125 RNM131085:RNM131125 RXI131085:RXI131125 SHE131085:SHE131125 SRA131085:SRA131125 TAW131085:TAW131125 TKS131085:TKS131125 TUO131085:TUO131125 UEK131085:UEK131125 UOG131085:UOG131125 UYC131085:UYC131125 VHY131085:VHY131125 VRU131085:VRU131125 WBQ131085:WBQ131125 WLM131085:WLM131125 WVI131085:WVI131125 A196621:A196661 IW196621:IW196661 SS196621:SS196661 ACO196621:ACO196661 AMK196621:AMK196661 AWG196621:AWG196661 BGC196621:BGC196661 BPY196621:BPY196661 BZU196621:BZU196661 CJQ196621:CJQ196661 CTM196621:CTM196661 DDI196621:DDI196661 DNE196621:DNE196661 DXA196621:DXA196661 EGW196621:EGW196661 EQS196621:EQS196661 FAO196621:FAO196661 FKK196621:FKK196661 FUG196621:FUG196661 GEC196621:GEC196661 GNY196621:GNY196661 GXU196621:GXU196661 HHQ196621:HHQ196661 HRM196621:HRM196661 IBI196621:IBI196661 ILE196621:ILE196661 IVA196621:IVA196661 JEW196621:JEW196661 JOS196621:JOS196661 JYO196621:JYO196661 KIK196621:KIK196661 KSG196621:KSG196661 LCC196621:LCC196661 LLY196621:LLY196661 LVU196621:LVU196661 MFQ196621:MFQ196661 MPM196621:MPM196661 MZI196621:MZI196661 NJE196621:NJE196661 NTA196621:NTA196661 OCW196621:OCW196661 OMS196621:OMS196661 OWO196621:OWO196661 PGK196621:PGK196661 PQG196621:PQG196661 QAC196621:QAC196661 QJY196621:QJY196661 QTU196621:QTU196661 RDQ196621:RDQ196661 RNM196621:RNM196661 RXI196621:RXI196661 SHE196621:SHE196661 SRA196621:SRA196661 TAW196621:TAW196661 TKS196621:TKS196661 TUO196621:TUO196661 UEK196621:UEK196661 UOG196621:UOG196661 UYC196621:UYC196661 VHY196621:VHY196661 VRU196621:VRU196661 WBQ196621:WBQ196661 WLM196621:WLM196661 WVI196621:WVI196661 A262157:A262197 IW262157:IW262197 SS262157:SS262197 ACO262157:ACO262197 AMK262157:AMK262197 AWG262157:AWG262197 BGC262157:BGC262197 BPY262157:BPY262197 BZU262157:BZU262197 CJQ262157:CJQ262197 CTM262157:CTM262197 DDI262157:DDI262197 DNE262157:DNE262197 DXA262157:DXA262197 EGW262157:EGW262197 EQS262157:EQS262197 FAO262157:FAO262197 FKK262157:FKK262197 FUG262157:FUG262197 GEC262157:GEC262197 GNY262157:GNY262197 GXU262157:GXU262197 HHQ262157:HHQ262197 HRM262157:HRM262197 IBI262157:IBI262197 ILE262157:ILE262197 IVA262157:IVA262197 JEW262157:JEW262197 JOS262157:JOS262197 JYO262157:JYO262197 KIK262157:KIK262197 KSG262157:KSG262197 LCC262157:LCC262197 LLY262157:LLY262197 LVU262157:LVU262197 MFQ262157:MFQ262197 MPM262157:MPM262197 MZI262157:MZI262197 NJE262157:NJE262197 NTA262157:NTA262197 OCW262157:OCW262197 OMS262157:OMS262197 OWO262157:OWO262197 PGK262157:PGK262197 PQG262157:PQG262197 QAC262157:QAC262197 QJY262157:QJY262197 QTU262157:QTU262197 RDQ262157:RDQ262197 RNM262157:RNM262197 RXI262157:RXI262197 SHE262157:SHE262197 SRA262157:SRA262197 TAW262157:TAW262197 TKS262157:TKS262197 TUO262157:TUO262197 UEK262157:UEK262197 UOG262157:UOG262197 UYC262157:UYC262197 VHY262157:VHY262197 VRU262157:VRU262197 WBQ262157:WBQ262197 WLM262157:WLM262197 WVI262157:WVI262197 A327693:A327733 IW327693:IW327733 SS327693:SS327733 ACO327693:ACO327733 AMK327693:AMK327733 AWG327693:AWG327733 BGC327693:BGC327733 BPY327693:BPY327733 BZU327693:BZU327733 CJQ327693:CJQ327733 CTM327693:CTM327733 DDI327693:DDI327733 DNE327693:DNE327733 DXA327693:DXA327733 EGW327693:EGW327733 EQS327693:EQS327733 FAO327693:FAO327733 FKK327693:FKK327733 FUG327693:FUG327733 GEC327693:GEC327733 GNY327693:GNY327733 GXU327693:GXU327733 HHQ327693:HHQ327733 HRM327693:HRM327733 IBI327693:IBI327733 ILE327693:ILE327733 IVA327693:IVA327733 JEW327693:JEW327733 JOS327693:JOS327733 JYO327693:JYO327733 KIK327693:KIK327733 KSG327693:KSG327733 LCC327693:LCC327733 LLY327693:LLY327733 LVU327693:LVU327733 MFQ327693:MFQ327733 MPM327693:MPM327733 MZI327693:MZI327733 NJE327693:NJE327733 NTA327693:NTA327733 OCW327693:OCW327733 OMS327693:OMS327733 OWO327693:OWO327733 PGK327693:PGK327733 PQG327693:PQG327733 QAC327693:QAC327733 QJY327693:QJY327733 QTU327693:QTU327733 RDQ327693:RDQ327733 RNM327693:RNM327733 RXI327693:RXI327733 SHE327693:SHE327733 SRA327693:SRA327733 TAW327693:TAW327733 TKS327693:TKS327733 TUO327693:TUO327733 UEK327693:UEK327733 UOG327693:UOG327733 UYC327693:UYC327733 VHY327693:VHY327733 VRU327693:VRU327733 WBQ327693:WBQ327733 WLM327693:WLM327733 WVI327693:WVI327733 A393229:A393269 IW393229:IW393269 SS393229:SS393269 ACO393229:ACO393269 AMK393229:AMK393269 AWG393229:AWG393269 BGC393229:BGC393269 BPY393229:BPY393269 BZU393229:BZU393269 CJQ393229:CJQ393269 CTM393229:CTM393269 DDI393229:DDI393269 DNE393229:DNE393269 DXA393229:DXA393269 EGW393229:EGW393269 EQS393229:EQS393269 FAO393229:FAO393269 FKK393229:FKK393269 FUG393229:FUG393269 GEC393229:GEC393269 GNY393229:GNY393269 GXU393229:GXU393269 HHQ393229:HHQ393269 HRM393229:HRM393269 IBI393229:IBI393269 ILE393229:ILE393269 IVA393229:IVA393269 JEW393229:JEW393269 JOS393229:JOS393269 JYO393229:JYO393269 KIK393229:KIK393269 KSG393229:KSG393269 LCC393229:LCC393269 LLY393229:LLY393269 LVU393229:LVU393269 MFQ393229:MFQ393269 MPM393229:MPM393269 MZI393229:MZI393269 NJE393229:NJE393269 NTA393229:NTA393269 OCW393229:OCW393269 OMS393229:OMS393269 OWO393229:OWO393269 PGK393229:PGK393269 PQG393229:PQG393269 QAC393229:QAC393269 QJY393229:QJY393269 QTU393229:QTU393269 RDQ393229:RDQ393269 RNM393229:RNM393269 RXI393229:RXI393269 SHE393229:SHE393269 SRA393229:SRA393269 TAW393229:TAW393269 TKS393229:TKS393269 TUO393229:TUO393269 UEK393229:UEK393269 UOG393229:UOG393269 UYC393229:UYC393269 VHY393229:VHY393269 VRU393229:VRU393269 WBQ393229:WBQ393269 WLM393229:WLM393269 WVI393229:WVI393269 A458765:A458805 IW458765:IW458805 SS458765:SS458805 ACO458765:ACO458805 AMK458765:AMK458805 AWG458765:AWG458805 BGC458765:BGC458805 BPY458765:BPY458805 BZU458765:BZU458805 CJQ458765:CJQ458805 CTM458765:CTM458805 DDI458765:DDI458805 DNE458765:DNE458805 DXA458765:DXA458805 EGW458765:EGW458805 EQS458765:EQS458805 FAO458765:FAO458805 FKK458765:FKK458805 FUG458765:FUG458805 GEC458765:GEC458805 GNY458765:GNY458805 GXU458765:GXU458805 HHQ458765:HHQ458805 HRM458765:HRM458805 IBI458765:IBI458805 ILE458765:ILE458805 IVA458765:IVA458805 JEW458765:JEW458805 JOS458765:JOS458805 JYO458765:JYO458805 KIK458765:KIK458805 KSG458765:KSG458805 LCC458765:LCC458805 LLY458765:LLY458805 LVU458765:LVU458805 MFQ458765:MFQ458805 MPM458765:MPM458805 MZI458765:MZI458805 NJE458765:NJE458805 NTA458765:NTA458805 OCW458765:OCW458805 OMS458765:OMS458805 OWO458765:OWO458805 PGK458765:PGK458805 PQG458765:PQG458805 QAC458765:QAC458805 QJY458765:QJY458805 QTU458765:QTU458805 RDQ458765:RDQ458805 RNM458765:RNM458805 RXI458765:RXI458805 SHE458765:SHE458805 SRA458765:SRA458805 TAW458765:TAW458805 TKS458765:TKS458805 TUO458765:TUO458805 UEK458765:UEK458805 UOG458765:UOG458805 UYC458765:UYC458805 VHY458765:VHY458805 VRU458765:VRU458805 WBQ458765:WBQ458805 WLM458765:WLM458805 WVI458765:WVI458805 A524301:A524341 IW524301:IW524341 SS524301:SS524341 ACO524301:ACO524341 AMK524301:AMK524341 AWG524301:AWG524341 BGC524301:BGC524341 BPY524301:BPY524341 BZU524301:BZU524341 CJQ524301:CJQ524341 CTM524301:CTM524341 DDI524301:DDI524341 DNE524301:DNE524341 DXA524301:DXA524341 EGW524301:EGW524341 EQS524301:EQS524341 FAO524301:FAO524341 FKK524301:FKK524341 FUG524301:FUG524341 GEC524301:GEC524341 GNY524301:GNY524341 GXU524301:GXU524341 HHQ524301:HHQ524341 HRM524301:HRM524341 IBI524301:IBI524341 ILE524301:ILE524341 IVA524301:IVA524341 JEW524301:JEW524341 JOS524301:JOS524341 JYO524301:JYO524341 KIK524301:KIK524341 KSG524301:KSG524341 LCC524301:LCC524341 LLY524301:LLY524341 LVU524301:LVU524341 MFQ524301:MFQ524341 MPM524301:MPM524341 MZI524301:MZI524341 NJE524301:NJE524341 NTA524301:NTA524341 OCW524301:OCW524341 OMS524301:OMS524341 OWO524301:OWO524341 PGK524301:PGK524341 PQG524301:PQG524341 QAC524301:QAC524341 QJY524301:QJY524341 QTU524301:QTU524341 RDQ524301:RDQ524341 RNM524301:RNM524341 RXI524301:RXI524341 SHE524301:SHE524341 SRA524301:SRA524341 TAW524301:TAW524341 TKS524301:TKS524341 TUO524301:TUO524341 UEK524301:UEK524341 UOG524301:UOG524341 UYC524301:UYC524341 VHY524301:VHY524341 VRU524301:VRU524341 WBQ524301:WBQ524341 WLM524301:WLM524341 WVI524301:WVI524341 A589837:A589877 IW589837:IW589877 SS589837:SS589877 ACO589837:ACO589877 AMK589837:AMK589877 AWG589837:AWG589877 BGC589837:BGC589877 BPY589837:BPY589877 BZU589837:BZU589877 CJQ589837:CJQ589877 CTM589837:CTM589877 DDI589837:DDI589877 DNE589837:DNE589877 DXA589837:DXA589877 EGW589837:EGW589877 EQS589837:EQS589877 FAO589837:FAO589877 FKK589837:FKK589877 FUG589837:FUG589877 GEC589837:GEC589877 GNY589837:GNY589877 GXU589837:GXU589877 HHQ589837:HHQ589877 HRM589837:HRM589877 IBI589837:IBI589877 ILE589837:ILE589877 IVA589837:IVA589877 JEW589837:JEW589877 JOS589837:JOS589877 JYO589837:JYO589877 KIK589837:KIK589877 KSG589837:KSG589877 LCC589837:LCC589877 LLY589837:LLY589877 LVU589837:LVU589877 MFQ589837:MFQ589877 MPM589837:MPM589877 MZI589837:MZI589877 NJE589837:NJE589877 NTA589837:NTA589877 OCW589837:OCW589877 OMS589837:OMS589877 OWO589837:OWO589877 PGK589837:PGK589877 PQG589837:PQG589877 QAC589837:QAC589877 QJY589837:QJY589877 QTU589837:QTU589877 RDQ589837:RDQ589877 RNM589837:RNM589877 RXI589837:RXI589877 SHE589837:SHE589877 SRA589837:SRA589877 TAW589837:TAW589877 TKS589837:TKS589877 TUO589837:TUO589877 UEK589837:UEK589877 UOG589837:UOG589877 UYC589837:UYC589877 VHY589837:VHY589877 VRU589837:VRU589877 WBQ589837:WBQ589877 WLM589837:WLM589877 WVI589837:WVI589877 A655373:A655413 IW655373:IW655413 SS655373:SS655413 ACO655373:ACO655413 AMK655373:AMK655413 AWG655373:AWG655413 BGC655373:BGC655413 BPY655373:BPY655413 BZU655373:BZU655413 CJQ655373:CJQ655413 CTM655373:CTM655413 DDI655373:DDI655413 DNE655373:DNE655413 DXA655373:DXA655413 EGW655373:EGW655413 EQS655373:EQS655413 FAO655373:FAO655413 FKK655373:FKK655413 FUG655373:FUG655413 GEC655373:GEC655413 GNY655373:GNY655413 GXU655373:GXU655413 HHQ655373:HHQ655413 HRM655373:HRM655413 IBI655373:IBI655413 ILE655373:ILE655413 IVA655373:IVA655413 JEW655373:JEW655413 JOS655373:JOS655413 JYO655373:JYO655413 KIK655373:KIK655413 KSG655373:KSG655413 LCC655373:LCC655413 LLY655373:LLY655413 LVU655373:LVU655413 MFQ655373:MFQ655413 MPM655373:MPM655413 MZI655373:MZI655413 NJE655373:NJE655413 NTA655373:NTA655413 OCW655373:OCW655413 OMS655373:OMS655413 OWO655373:OWO655413 PGK655373:PGK655413 PQG655373:PQG655413 QAC655373:QAC655413 QJY655373:QJY655413 QTU655373:QTU655413 RDQ655373:RDQ655413 RNM655373:RNM655413 RXI655373:RXI655413 SHE655373:SHE655413 SRA655373:SRA655413 TAW655373:TAW655413 TKS655373:TKS655413 TUO655373:TUO655413 UEK655373:UEK655413 UOG655373:UOG655413 UYC655373:UYC655413 VHY655373:VHY655413 VRU655373:VRU655413 WBQ655373:WBQ655413 WLM655373:WLM655413 WVI655373:WVI655413 A720909:A720949 IW720909:IW720949 SS720909:SS720949 ACO720909:ACO720949 AMK720909:AMK720949 AWG720909:AWG720949 BGC720909:BGC720949 BPY720909:BPY720949 BZU720909:BZU720949 CJQ720909:CJQ720949 CTM720909:CTM720949 DDI720909:DDI720949 DNE720909:DNE720949 DXA720909:DXA720949 EGW720909:EGW720949 EQS720909:EQS720949 FAO720909:FAO720949 FKK720909:FKK720949 FUG720909:FUG720949 GEC720909:GEC720949 GNY720909:GNY720949 GXU720909:GXU720949 HHQ720909:HHQ720949 HRM720909:HRM720949 IBI720909:IBI720949 ILE720909:ILE720949 IVA720909:IVA720949 JEW720909:JEW720949 JOS720909:JOS720949 JYO720909:JYO720949 KIK720909:KIK720949 KSG720909:KSG720949 LCC720909:LCC720949 LLY720909:LLY720949 LVU720909:LVU720949 MFQ720909:MFQ720949 MPM720909:MPM720949 MZI720909:MZI720949 NJE720909:NJE720949 NTA720909:NTA720949 OCW720909:OCW720949 OMS720909:OMS720949 OWO720909:OWO720949 PGK720909:PGK720949 PQG720909:PQG720949 QAC720909:QAC720949 QJY720909:QJY720949 QTU720909:QTU720949 RDQ720909:RDQ720949 RNM720909:RNM720949 RXI720909:RXI720949 SHE720909:SHE720949 SRA720909:SRA720949 TAW720909:TAW720949 TKS720909:TKS720949 TUO720909:TUO720949 UEK720909:UEK720949 UOG720909:UOG720949 UYC720909:UYC720949 VHY720909:VHY720949 VRU720909:VRU720949 WBQ720909:WBQ720949 WLM720909:WLM720949 WVI720909:WVI720949 A786445:A786485 IW786445:IW786485 SS786445:SS786485 ACO786445:ACO786485 AMK786445:AMK786485 AWG786445:AWG786485 BGC786445:BGC786485 BPY786445:BPY786485 BZU786445:BZU786485 CJQ786445:CJQ786485 CTM786445:CTM786485 DDI786445:DDI786485 DNE786445:DNE786485 DXA786445:DXA786485 EGW786445:EGW786485 EQS786445:EQS786485 FAO786445:FAO786485 FKK786445:FKK786485 FUG786445:FUG786485 GEC786445:GEC786485 GNY786445:GNY786485 GXU786445:GXU786485 HHQ786445:HHQ786485 HRM786445:HRM786485 IBI786445:IBI786485 ILE786445:ILE786485 IVA786445:IVA786485 JEW786445:JEW786485 JOS786445:JOS786485 JYO786445:JYO786485 KIK786445:KIK786485 KSG786445:KSG786485 LCC786445:LCC786485 LLY786445:LLY786485 LVU786445:LVU786485 MFQ786445:MFQ786485 MPM786445:MPM786485 MZI786445:MZI786485 NJE786445:NJE786485 NTA786445:NTA786485 OCW786445:OCW786485 OMS786445:OMS786485 OWO786445:OWO786485 PGK786445:PGK786485 PQG786445:PQG786485 QAC786445:QAC786485 QJY786445:QJY786485 QTU786445:QTU786485 RDQ786445:RDQ786485 RNM786445:RNM786485 RXI786445:RXI786485 SHE786445:SHE786485 SRA786445:SRA786485 TAW786445:TAW786485 TKS786445:TKS786485 TUO786445:TUO786485 UEK786445:UEK786485 UOG786445:UOG786485 UYC786445:UYC786485 VHY786445:VHY786485 VRU786445:VRU786485 WBQ786445:WBQ786485 WLM786445:WLM786485 WVI786445:WVI786485 A851981:A852021 IW851981:IW852021 SS851981:SS852021 ACO851981:ACO852021 AMK851981:AMK852021 AWG851981:AWG852021 BGC851981:BGC852021 BPY851981:BPY852021 BZU851981:BZU852021 CJQ851981:CJQ852021 CTM851981:CTM852021 DDI851981:DDI852021 DNE851981:DNE852021 DXA851981:DXA852021 EGW851981:EGW852021 EQS851981:EQS852021 FAO851981:FAO852021 FKK851981:FKK852021 FUG851981:FUG852021 GEC851981:GEC852021 GNY851981:GNY852021 GXU851981:GXU852021 HHQ851981:HHQ852021 HRM851981:HRM852021 IBI851981:IBI852021 ILE851981:ILE852021 IVA851981:IVA852021 JEW851981:JEW852021 JOS851981:JOS852021 JYO851981:JYO852021 KIK851981:KIK852021 KSG851981:KSG852021 LCC851981:LCC852021 LLY851981:LLY852021 LVU851981:LVU852021 MFQ851981:MFQ852021 MPM851981:MPM852021 MZI851981:MZI852021 NJE851981:NJE852021 NTA851981:NTA852021 OCW851981:OCW852021 OMS851981:OMS852021 OWO851981:OWO852021 PGK851981:PGK852021 PQG851981:PQG852021 QAC851981:QAC852021 QJY851981:QJY852021 QTU851981:QTU852021 RDQ851981:RDQ852021 RNM851981:RNM852021 RXI851981:RXI852021 SHE851981:SHE852021 SRA851981:SRA852021 TAW851981:TAW852021 TKS851981:TKS852021 TUO851981:TUO852021 UEK851981:UEK852021 UOG851981:UOG852021 UYC851981:UYC852021 VHY851981:VHY852021 VRU851981:VRU852021 WBQ851981:WBQ852021 WLM851981:WLM852021 WVI851981:WVI852021 A917517:A917557 IW917517:IW917557 SS917517:SS917557 ACO917517:ACO917557 AMK917517:AMK917557 AWG917517:AWG917557 BGC917517:BGC917557 BPY917517:BPY917557 BZU917517:BZU917557 CJQ917517:CJQ917557 CTM917517:CTM917557 DDI917517:DDI917557 DNE917517:DNE917557 DXA917517:DXA917557 EGW917517:EGW917557 EQS917517:EQS917557 FAO917517:FAO917557 FKK917517:FKK917557 FUG917517:FUG917557 GEC917517:GEC917557 GNY917517:GNY917557 GXU917517:GXU917557 HHQ917517:HHQ917557 HRM917517:HRM917557 IBI917517:IBI917557 ILE917517:ILE917557 IVA917517:IVA917557 JEW917517:JEW917557 JOS917517:JOS917557 JYO917517:JYO917557 KIK917517:KIK917557 KSG917517:KSG917557 LCC917517:LCC917557 LLY917517:LLY917557 LVU917517:LVU917557 MFQ917517:MFQ917557 MPM917517:MPM917557 MZI917517:MZI917557 NJE917517:NJE917557 NTA917517:NTA917557 OCW917517:OCW917557 OMS917517:OMS917557 OWO917517:OWO917557 PGK917517:PGK917557 PQG917517:PQG917557 QAC917517:QAC917557 QJY917517:QJY917557 QTU917517:QTU917557 RDQ917517:RDQ917557 RNM917517:RNM917557 RXI917517:RXI917557 SHE917517:SHE917557 SRA917517:SRA917557 TAW917517:TAW917557 TKS917517:TKS917557 TUO917517:TUO917557 UEK917517:UEK917557 UOG917517:UOG917557 UYC917517:UYC917557 VHY917517:VHY917557 VRU917517:VRU917557 WBQ917517:WBQ917557 WLM917517:WLM917557 WVI917517:WVI917557 A983053:A983093 IW983053:IW983093 SS983053:SS983093 ACO983053:ACO983093 AMK983053:AMK983093 AWG983053:AWG983093 BGC983053:BGC983093 BPY983053:BPY983093 BZU983053:BZU983093 CJQ983053:CJQ983093 CTM983053:CTM983093 DDI983053:DDI983093 DNE983053:DNE983093 DXA983053:DXA983093 EGW983053:EGW983093 EQS983053:EQS983093 FAO983053:FAO983093 FKK983053:FKK983093 FUG983053:FUG983093 GEC983053:GEC983093 GNY983053:GNY983093 GXU983053:GXU983093 HHQ983053:HHQ983093 HRM983053:HRM983093 IBI983053:IBI983093 ILE983053:ILE983093 IVA983053:IVA983093 JEW983053:JEW983093 JOS983053:JOS983093 JYO983053:JYO983093 KIK983053:KIK983093 KSG983053:KSG983093 LCC983053:LCC983093 LLY983053:LLY983093 LVU983053:LVU983093 MFQ983053:MFQ983093 MPM983053:MPM983093 MZI983053:MZI983093 NJE983053:NJE983093 NTA983053:NTA983093 OCW983053:OCW983093 OMS983053:OMS983093 OWO983053:OWO983093 PGK983053:PGK983093 PQG983053:PQG983093 QAC983053:QAC983093 QJY983053:QJY983093 QTU983053:QTU983093 RDQ983053:RDQ983093 RNM983053:RNM983093 RXI983053:RXI983093 SHE983053:SHE983093 SRA983053:SRA983093 TAW983053:TAW983093 TKS983053:TKS983093 TUO983053:TUO983093 UEK983053:UEK983093 UOG983053:UOG983093 UYC983053:UYC983093 VHY983053:VHY983093 VRU983053:VRU983093 WBQ983053:WBQ983093 WLM983053:WLM983093 WVI983053:WVI983093">
      <mc:AlternateContent xmlns:x12ac="http://schemas.microsoft.com/office/spreadsheetml/2011/1/ac" xmlns:mc="http://schemas.openxmlformats.org/markup-compatibility/2006">
        <mc:Choice Requires="x12ac">
          <x12ac:list>Käyttö- ja kiinteä omaisuus, Ostopalvelut,"Aineet, tarvikkeet ja muut kustannukset", Matkakustannukset (15% malli), Yksikkökustannus</x12ac:list>
        </mc:Choice>
        <mc:Fallback>
          <formula1>"Käyttö- ja kiinteä omaisuus, Ostopalvelut,Aineet, tarvikkeet ja muut kustannukset, Matkakustannukset (15% malli), Yksikkökustannus"</formula1>
        </mc:Fallback>
      </mc:AlternateContent>
    </dataValidation>
    <dataValidation allowBlank="1" showInputMessage="1" showErrorMessage="1" promptTitle="OHJE" prompt="Kirjoita tähän raportoitujen kustannusten kirjanpidon tositenumerot pääkirjasta. Yhteys raportoitujen kustannusten ja pääkirjan välillä tulee olla yksiselitteinen. Tarkentavia merkintöjä voit tehdä liitteenä toimitettavaan pääkirjanotteeseen." sqref="F12 JB12 SX12 ACT12 AMP12 AWL12 BGH12 BQD12 BZZ12 CJV12 CTR12 DDN12 DNJ12 DXF12 EHB12 EQX12 FAT12 FKP12 FUL12 GEH12 GOD12 GXZ12 HHV12 HRR12 IBN12 ILJ12 IVF12 JFB12 JOX12 JYT12 KIP12 KSL12 LCH12 LMD12 LVZ12 MFV12 MPR12 MZN12 NJJ12 NTF12 ODB12 OMX12 OWT12 PGP12 PQL12 QAH12 QKD12 QTZ12 RDV12 RNR12 RXN12 SHJ12 SRF12 TBB12 TKX12 TUT12 UEP12 UOL12 UYH12 VID12 VRZ12 WBV12 WLR12 WVN12 F65548 JB65548 SX65548 ACT65548 AMP65548 AWL65548 BGH65548 BQD65548 BZZ65548 CJV65548 CTR65548 DDN65548 DNJ65548 DXF65548 EHB65548 EQX65548 FAT65548 FKP65548 FUL65548 GEH65548 GOD65548 GXZ65548 HHV65548 HRR65548 IBN65548 ILJ65548 IVF65548 JFB65548 JOX65548 JYT65548 KIP65548 KSL65548 LCH65548 LMD65548 LVZ65548 MFV65548 MPR65548 MZN65548 NJJ65548 NTF65548 ODB65548 OMX65548 OWT65548 PGP65548 PQL65548 QAH65548 QKD65548 QTZ65548 RDV65548 RNR65548 RXN65548 SHJ65548 SRF65548 TBB65548 TKX65548 TUT65548 UEP65548 UOL65548 UYH65548 VID65548 VRZ65548 WBV65548 WLR65548 WVN65548 F131084 JB131084 SX131084 ACT131084 AMP131084 AWL131084 BGH131084 BQD131084 BZZ131084 CJV131084 CTR131084 DDN131084 DNJ131084 DXF131084 EHB131084 EQX131084 FAT131084 FKP131084 FUL131084 GEH131084 GOD131084 GXZ131084 HHV131084 HRR131084 IBN131084 ILJ131084 IVF131084 JFB131084 JOX131084 JYT131084 KIP131084 KSL131084 LCH131084 LMD131084 LVZ131084 MFV131084 MPR131084 MZN131084 NJJ131084 NTF131084 ODB131084 OMX131084 OWT131084 PGP131084 PQL131084 QAH131084 QKD131084 QTZ131084 RDV131084 RNR131084 RXN131084 SHJ131084 SRF131084 TBB131084 TKX131084 TUT131084 UEP131084 UOL131084 UYH131084 VID131084 VRZ131084 WBV131084 WLR131084 WVN131084 F196620 JB196620 SX196620 ACT196620 AMP196620 AWL196620 BGH196620 BQD196620 BZZ196620 CJV196620 CTR196620 DDN196620 DNJ196620 DXF196620 EHB196620 EQX196620 FAT196620 FKP196620 FUL196620 GEH196620 GOD196620 GXZ196620 HHV196620 HRR196620 IBN196620 ILJ196620 IVF196620 JFB196620 JOX196620 JYT196620 KIP196620 KSL196620 LCH196620 LMD196620 LVZ196620 MFV196620 MPR196620 MZN196620 NJJ196620 NTF196620 ODB196620 OMX196620 OWT196620 PGP196620 PQL196620 QAH196620 QKD196620 QTZ196620 RDV196620 RNR196620 RXN196620 SHJ196620 SRF196620 TBB196620 TKX196620 TUT196620 UEP196620 UOL196620 UYH196620 VID196620 VRZ196620 WBV196620 WLR196620 WVN196620 F262156 JB262156 SX262156 ACT262156 AMP262156 AWL262156 BGH262156 BQD262156 BZZ262156 CJV262156 CTR262156 DDN262156 DNJ262156 DXF262156 EHB262156 EQX262156 FAT262156 FKP262156 FUL262156 GEH262156 GOD262156 GXZ262156 HHV262156 HRR262156 IBN262156 ILJ262156 IVF262156 JFB262156 JOX262156 JYT262156 KIP262156 KSL262156 LCH262156 LMD262156 LVZ262156 MFV262156 MPR262156 MZN262156 NJJ262156 NTF262156 ODB262156 OMX262156 OWT262156 PGP262156 PQL262156 QAH262156 QKD262156 QTZ262156 RDV262156 RNR262156 RXN262156 SHJ262156 SRF262156 TBB262156 TKX262156 TUT262156 UEP262156 UOL262156 UYH262156 VID262156 VRZ262156 WBV262156 WLR262156 WVN262156 F327692 JB327692 SX327692 ACT327692 AMP327692 AWL327692 BGH327692 BQD327692 BZZ327692 CJV327692 CTR327692 DDN327692 DNJ327692 DXF327692 EHB327692 EQX327692 FAT327692 FKP327692 FUL327692 GEH327692 GOD327692 GXZ327692 HHV327692 HRR327692 IBN327692 ILJ327692 IVF327692 JFB327692 JOX327692 JYT327692 KIP327692 KSL327692 LCH327692 LMD327692 LVZ327692 MFV327692 MPR327692 MZN327692 NJJ327692 NTF327692 ODB327692 OMX327692 OWT327692 PGP327692 PQL327692 QAH327692 QKD327692 QTZ327692 RDV327692 RNR327692 RXN327692 SHJ327692 SRF327692 TBB327692 TKX327692 TUT327692 UEP327692 UOL327692 UYH327692 VID327692 VRZ327692 WBV327692 WLR327692 WVN327692 F393228 JB393228 SX393228 ACT393228 AMP393228 AWL393228 BGH393228 BQD393228 BZZ393228 CJV393228 CTR393228 DDN393228 DNJ393228 DXF393228 EHB393228 EQX393228 FAT393228 FKP393228 FUL393228 GEH393228 GOD393228 GXZ393228 HHV393228 HRR393228 IBN393228 ILJ393228 IVF393228 JFB393228 JOX393228 JYT393228 KIP393228 KSL393228 LCH393228 LMD393228 LVZ393228 MFV393228 MPR393228 MZN393228 NJJ393228 NTF393228 ODB393228 OMX393228 OWT393228 PGP393228 PQL393228 QAH393228 QKD393228 QTZ393228 RDV393228 RNR393228 RXN393228 SHJ393228 SRF393228 TBB393228 TKX393228 TUT393228 UEP393228 UOL393228 UYH393228 VID393228 VRZ393228 WBV393228 WLR393228 WVN393228 F458764 JB458764 SX458764 ACT458764 AMP458764 AWL458764 BGH458764 BQD458764 BZZ458764 CJV458764 CTR458764 DDN458764 DNJ458764 DXF458764 EHB458764 EQX458764 FAT458764 FKP458764 FUL458764 GEH458764 GOD458764 GXZ458764 HHV458764 HRR458764 IBN458764 ILJ458764 IVF458764 JFB458764 JOX458764 JYT458764 KIP458764 KSL458764 LCH458764 LMD458764 LVZ458764 MFV458764 MPR458764 MZN458764 NJJ458764 NTF458764 ODB458764 OMX458764 OWT458764 PGP458764 PQL458764 QAH458764 QKD458764 QTZ458764 RDV458764 RNR458764 RXN458764 SHJ458764 SRF458764 TBB458764 TKX458764 TUT458764 UEP458764 UOL458764 UYH458764 VID458764 VRZ458764 WBV458764 WLR458764 WVN458764 F524300 JB524300 SX524300 ACT524300 AMP524300 AWL524300 BGH524300 BQD524300 BZZ524300 CJV524300 CTR524300 DDN524300 DNJ524300 DXF524300 EHB524300 EQX524300 FAT524300 FKP524300 FUL524300 GEH524300 GOD524300 GXZ524300 HHV524300 HRR524300 IBN524300 ILJ524300 IVF524300 JFB524300 JOX524300 JYT524300 KIP524300 KSL524300 LCH524300 LMD524300 LVZ524300 MFV524300 MPR524300 MZN524300 NJJ524300 NTF524300 ODB524300 OMX524300 OWT524300 PGP524300 PQL524300 QAH524300 QKD524300 QTZ524300 RDV524300 RNR524300 RXN524300 SHJ524300 SRF524300 TBB524300 TKX524300 TUT524300 UEP524300 UOL524300 UYH524300 VID524300 VRZ524300 WBV524300 WLR524300 WVN524300 F589836 JB589836 SX589836 ACT589836 AMP589836 AWL589836 BGH589836 BQD589836 BZZ589836 CJV589836 CTR589836 DDN589836 DNJ589836 DXF589836 EHB589836 EQX589836 FAT589836 FKP589836 FUL589836 GEH589836 GOD589836 GXZ589836 HHV589836 HRR589836 IBN589836 ILJ589836 IVF589836 JFB589836 JOX589836 JYT589836 KIP589836 KSL589836 LCH589836 LMD589836 LVZ589836 MFV589836 MPR589836 MZN589836 NJJ589836 NTF589836 ODB589836 OMX589836 OWT589836 PGP589836 PQL589836 QAH589836 QKD589836 QTZ589836 RDV589836 RNR589836 RXN589836 SHJ589836 SRF589836 TBB589836 TKX589836 TUT589836 UEP589836 UOL589836 UYH589836 VID589836 VRZ589836 WBV589836 WLR589836 WVN589836 F655372 JB655372 SX655372 ACT655372 AMP655372 AWL655372 BGH655372 BQD655372 BZZ655372 CJV655372 CTR655372 DDN655372 DNJ655372 DXF655372 EHB655372 EQX655372 FAT655372 FKP655372 FUL655372 GEH655372 GOD655372 GXZ655372 HHV655372 HRR655372 IBN655372 ILJ655372 IVF655372 JFB655372 JOX655372 JYT655372 KIP655372 KSL655372 LCH655372 LMD655372 LVZ655372 MFV655372 MPR655372 MZN655372 NJJ655372 NTF655372 ODB655372 OMX655372 OWT655372 PGP655372 PQL655372 QAH655372 QKD655372 QTZ655372 RDV655372 RNR655372 RXN655372 SHJ655372 SRF655372 TBB655372 TKX655372 TUT655372 UEP655372 UOL655372 UYH655372 VID655372 VRZ655372 WBV655372 WLR655372 WVN655372 F720908 JB720908 SX720908 ACT720908 AMP720908 AWL720908 BGH720908 BQD720908 BZZ720908 CJV720908 CTR720908 DDN720908 DNJ720908 DXF720908 EHB720908 EQX720908 FAT720908 FKP720908 FUL720908 GEH720908 GOD720908 GXZ720908 HHV720908 HRR720908 IBN720908 ILJ720908 IVF720908 JFB720908 JOX720908 JYT720908 KIP720908 KSL720908 LCH720908 LMD720908 LVZ720908 MFV720908 MPR720908 MZN720908 NJJ720908 NTF720908 ODB720908 OMX720908 OWT720908 PGP720908 PQL720908 QAH720908 QKD720908 QTZ720908 RDV720908 RNR720908 RXN720908 SHJ720908 SRF720908 TBB720908 TKX720908 TUT720908 UEP720908 UOL720908 UYH720908 VID720908 VRZ720908 WBV720908 WLR720908 WVN720908 F786444 JB786444 SX786444 ACT786444 AMP786444 AWL786444 BGH786444 BQD786444 BZZ786444 CJV786444 CTR786444 DDN786444 DNJ786444 DXF786444 EHB786444 EQX786444 FAT786444 FKP786444 FUL786444 GEH786444 GOD786444 GXZ786444 HHV786444 HRR786444 IBN786444 ILJ786444 IVF786444 JFB786444 JOX786444 JYT786444 KIP786444 KSL786444 LCH786444 LMD786444 LVZ786444 MFV786444 MPR786444 MZN786444 NJJ786444 NTF786444 ODB786444 OMX786444 OWT786444 PGP786444 PQL786444 QAH786444 QKD786444 QTZ786444 RDV786444 RNR786444 RXN786444 SHJ786444 SRF786444 TBB786444 TKX786444 TUT786444 UEP786444 UOL786444 UYH786444 VID786444 VRZ786444 WBV786444 WLR786444 WVN786444 F851980 JB851980 SX851980 ACT851980 AMP851980 AWL851980 BGH851980 BQD851980 BZZ851980 CJV851980 CTR851980 DDN851980 DNJ851980 DXF851980 EHB851980 EQX851980 FAT851980 FKP851980 FUL851980 GEH851980 GOD851980 GXZ851980 HHV851980 HRR851980 IBN851980 ILJ851980 IVF851980 JFB851980 JOX851980 JYT851980 KIP851980 KSL851980 LCH851980 LMD851980 LVZ851980 MFV851980 MPR851980 MZN851980 NJJ851980 NTF851980 ODB851980 OMX851980 OWT851980 PGP851980 PQL851980 QAH851980 QKD851980 QTZ851980 RDV851980 RNR851980 RXN851980 SHJ851980 SRF851980 TBB851980 TKX851980 TUT851980 UEP851980 UOL851980 UYH851980 VID851980 VRZ851980 WBV851980 WLR851980 WVN851980 F917516 JB917516 SX917516 ACT917516 AMP917516 AWL917516 BGH917516 BQD917516 BZZ917516 CJV917516 CTR917516 DDN917516 DNJ917516 DXF917516 EHB917516 EQX917516 FAT917516 FKP917516 FUL917516 GEH917516 GOD917516 GXZ917516 HHV917516 HRR917516 IBN917516 ILJ917516 IVF917516 JFB917516 JOX917516 JYT917516 KIP917516 KSL917516 LCH917516 LMD917516 LVZ917516 MFV917516 MPR917516 MZN917516 NJJ917516 NTF917516 ODB917516 OMX917516 OWT917516 PGP917516 PQL917516 QAH917516 QKD917516 QTZ917516 RDV917516 RNR917516 RXN917516 SHJ917516 SRF917516 TBB917516 TKX917516 TUT917516 UEP917516 UOL917516 UYH917516 VID917516 VRZ917516 WBV917516 WLR917516 WVN917516 F983052 JB983052 SX983052 ACT983052 AMP983052 AWL983052 BGH983052 BQD983052 BZZ983052 CJV983052 CTR983052 DDN983052 DNJ983052 DXF983052 EHB983052 EQX983052 FAT983052 FKP983052 FUL983052 GEH983052 GOD983052 GXZ983052 HHV983052 HRR983052 IBN983052 ILJ983052 IVF983052 JFB983052 JOX983052 JYT983052 KIP983052 KSL983052 LCH983052 LMD983052 LVZ983052 MFV983052 MPR983052 MZN983052 NJJ983052 NTF983052 ODB983052 OMX983052 OWT983052 PGP983052 PQL983052 QAH983052 QKD983052 QTZ983052 RDV983052 RNR983052 RXN983052 SHJ983052 SRF983052 TBB983052 TKX983052 TUT983052 UEP983052 UOL983052 UYH983052 VID983052 VRZ983052 WBV983052 WLR983052 WVN983052"/>
    <dataValidation allowBlank="1" showInputMessage="1" showErrorMessage="1" promptTitle="OHJE" prompt="Kirjaa tähän aikaisemmissa maksatushakemuksissa hyväksytyt kustannukset kustannuslajitasolla." sqref="E12 JA12 SW12 ACS12 AMO12 AWK12 BGG12 BQC12 BZY12 CJU12 CTQ12 DDM12 DNI12 DXE12 EHA12 EQW12 FAS12 FKO12 FUK12 GEG12 GOC12 GXY12 HHU12 HRQ12 IBM12 ILI12 IVE12 JFA12 JOW12 JYS12 KIO12 KSK12 LCG12 LMC12 LVY12 MFU12 MPQ12 MZM12 NJI12 NTE12 ODA12 OMW12 OWS12 PGO12 PQK12 QAG12 QKC12 QTY12 RDU12 RNQ12 RXM12 SHI12 SRE12 TBA12 TKW12 TUS12 UEO12 UOK12 UYG12 VIC12 VRY12 WBU12 WLQ12 WVM12 E65548 JA65548 SW65548 ACS65548 AMO65548 AWK65548 BGG65548 BQC65548 BZY65548 CJU65548 CTQ65548 DDM65548 DNI65548 DXE65548 EHA65548 EQW65548 FAS65548 FKO65548 FUK65548 GEG65548 GOC65548 GXY65548 HHU65548 HRQ65548 IBM65548 ILI65548 IVE65548 JFA65548 JOW65548 JYS65548 KIO65548 KSK65548 LCG65548 LMC65548 LVY65548 MFU65548 MPQ65548 MZM65548 NJI65548 NTE65548 ODA65548 OMW65548 OWS65548 PGO65548 PQK65548 QAG65548 QKC65548 QTY65548 RDU65548 RNQ65548 RXM65548 SHI65548 SRE65548 TBA65548 TKW65548 TUS65548 UEO65548 UOK65548 UYG65548 VIC65548 VRY65548 WBU65548 WLQ65548 WVM65548 E131084 JA131084 SW131084 ACS131084 AMO131084 AWK131084 BGG131084 BQC131084 BZY131084 CJU131084 CTQ131084 DDM131084 DNI131084 DXE131084 EHA131084 EQW131084 FAS131084 FKO131084 FUK131084 GEG131084 GOC131084 GXY131084 HHU131084 HRQ131084 IBM131084 ILI131084 IVE131084 JFA131084 JOW131084 JYS131084 KIO131084 KSK131084 LCG131084 LMC131084 LVY131084 MFU131084 MPQ131084 MZM131084 NJI131084 NTE131084 ODA131084 OMW131084 OWS131084 PGO131084 PQK131084 QAG131084 QKC131084 QTY131084 RDU131084 RNQ131084 RXM131084 SHI131084 SRE131084 TBA131084 TKW131084 TUS131084 UEO131084 UOK131084 UYG131084 VIC131084 VRY131084 WBU131084 WLQ131084 WVM131084 E196620 JA196620 SW196620 ACS196620 AMO196620 AWK196620 BGG196620 BQC196620 BZY196620 CJU196620 CTQ196620 DDM196620 DNI196620 DXE196620 EHA196620 EQW196620 FAS196620 FKO196620 FUK196620 GEG196620 GOC196620 GXY196620 HHU196620 HRQ196620 IBM196620 ILI196620 IVE196620 JFA196620 JOW196620 JYS196620 KIO196620 KSK196620 LCG196620 LMC196620 LVY196620 MFU196620 MPQ196620 MZM196620 NJI196620 NTE196620 ODA196620 OMW196620 OWS196620 PGO196620 PQK196620 QAG196620 QKC196620 QTY196620 RDU196620 RNQ196620 RXM196620 SHI196620 SRE196620 TBA196620 TKW196620 TUS196620 UEO196620 UOK196620 UYG196620 VIC196620 VRY196620 WBU196620 WLQ196620 WVM196620 E262156 JA262156 SW262156 ACS262156 AMO262156 AWK262156 BGG262156 BQC262156 BZY262156 CJU262156 CTQ262156 DDM262156 DNI262156 DXE262156 EHA262156 EQW262156 FAS262156 FKO262156 FUK262156 GEG262156 GOC262156 GXY262156 HHU262156 HRQ262156 IBM262156 ILI262156 IVE262156 JFA262156 JOW262156 JYS262156 KIO262156 KSK262156 LCG262156 LMC262156 LVY262156 MFU262156 MPQ262156 MZM262156 NJI262156 NTE262156 ODA262156 OMW262156 OWS262156 PGO262156 PQK262156 QAG262156 QKC262156 QTY262156 RDU262156 RNQ262156 RXM262156 SHI262156 SRE262156 TBA262156 TKW262156 TUS262156 UEO262156 UOK262156 UYG262156 VIC262156 VRY262156 WBU262156 WLQ262156 WVM262156 E327692 JA327692 SW327692 ACS327692 AMO327692 AWK327692 BGG327692 BQC327692 BZY327692 CJU327692 CTQ327692 DDM327692 DNI327692 DXE327692 EHA327692 EQW327692 FAS327692 FKO327692 FUK327692 GEG327692 GOC327692 GXY327692 HHU327692 HRQ327692 IBM327692 ILI327692 IVE327692 JFA327692 JOW327692 JYS327692 KIO327692 KSK327692 LCG327692 LMC327692 LVY327692 MFU327692 MPQ327692 MZM327692 NJI327692 NTE327692 ODA327692 OMW327692 OWS327692 PGO327692 PQK327692 QAG327692 QKC327692 QTY327692 RDU327692 RNQ327692 RXM327692 SHI327692 SRE327692 TBA327692 TKW327692 TUS327692 UEO327692 UOK327692 UYG327692 VIC327692 VRY327692 WBU327692 WLQ327692 WVM327692 E393228 JA393228 SW393228 ACS393228 AMO393228 AWK393228 BGG393228 BQC393228 BZY393228 CJU393228 CTQ393228 DDM393228 DNI393228 DXE393228 EHA393228 EQW393228 FAS393228 FKO393228 FUK393228 GEG393228 GOC393228 GXY393228 HHU393228 HRQ393228 IBM393228 ILI393228 IVE393228 JFA393228 JOW393228 JYS393228 KIO393228 KSK393228 LCG393228 LMC393228 LVY393228 MFU393228 MPQ393228 MZM393228 NJI393228 NTE393228 ODA393228 OMW393228 OWS393228 PGO393228 PQK393228 QAG393228 QKC393228 QTY393228 RDU393228 RNQ393228 RXM393228 SHI393228 SRE393228 TBA393228 TKW393228 TUS393228 UEO393228 UOK393228 UYG393228 VIC393228 VRY393228 WBU393228 WLQ393228 WVM393228 E458764 JA458764 SW458764 ACS458764 AMO458764 AWK458764 BGG458764 BQC458764 BZY458764 CJU458764 CTQ458764 DDM458764 DNI458764 DXE458764 EHA458764 EQW458764 FAS458764 FKO458764 FUK458764 GEG458764 GOC458764 GXY458764 HHU458764 HRQ458764 IBM458764 ILI458764 IVE458764 JFA458764 JOW458764 JYS458764 KIO458764 KSK458764 LCG458764 LMC458764 LVY458764 MFU458764 MPQ458764 MZM458764 NJI458764 NTE458764 ODA458764 OMW458764 OWS458764 PGO458764 PQK458764 QAG458764 QKC458764 QTY458764 RDU458764 RNQ458764 RXM458764 SHI458764 SRE458764 TBA458764 TKW458764 TUS458764 UEO458764 UOK458764 UYG458764 VIC458764 VRY458764 WBU458764 WLQ458764 WVM458764 E524300 JA524300 SW524300 ACS524300 AMO524300 AWK524300 BGG524300 BQC524300 BZY524300 CJU524300 CTQ524300 DDM524300 DNI524300 DXE524300 EHA524300 EQW524300 FAS524300 FKO524300 FUK524300 GEG524300 GOC524300 GXY524300 HHU524300 HRQ524300 IBM524300 ILI524300 IVE524300 JFA524300 JOW524300 JYS524300 KIO524300 KSK524300 LCG524300 LMC524300 LVY524300 MFU524300 MPQ524300 MZM524300 NJI524300 NTE524300 ODA524300 OMW524300 OWS524300 PGO524300 PQK524300 QAG524300 QKC524300 QTY524300 RDU524300 RNQ524300 RXM524300 SHI524300 SRE524300 TBA524300 TKW524300 TUS524300 UEO524300 UOK524300 UYG524300 VIC524300 VRY524300 WBU524300 WLQ524300 WVM524300 E589836 JA589836 SW589836 ACS589836 AMO589836 AWK589836 BGG589836 BQC589836 BZY589836 CJU589836 CTQ589836 DDM589836 DNI589836 DXE589836 EHA589836 EQW589836 FAS589836 FKO589836 FUK589836 GEG589836 GOC589836 GXY589836 HHU589836 HRQ589836 IBM589836 ILI589836 IVE589836 JFA589836 JOW589836 JYS589836 KIO589836 KSK589836 LCG589836 LMC589836 LVY589836 MFU589836 MPQ589836 MZM589836 NJI589836 NTE589836 ODA589836 OMW589836 OWS589836 PGO589836 PQK589836 QAG589836 QKC589836 QTY589836 RDU589836 RNQ589836 RXM589836 SHI589836 SRE589836 TBA589836 TKW589836 TUS589836 UEO589836 UOK589836 UYG589836 VIC589836 VRY589836 WBU589836 WLQ589836 WVM589836 E655372 JA655372 SW655372 ACS655372 AMO655372 AWK655372 BGG655372 BQC655372 BZY655372 CJU655372 CTQ655372 DDM655372 DNI655372 DXE655372 EHA655372 EQW655372 FAS655372 FKO655372 FUK655372 GEG655372 GOC655372 GXY655372 HHU655372 HRQ655372 IBM655372 ILI655372 IVE655372 JFA655372 JOW655372 JYS655372 KIO655372 KSK655372 LCG655372 LMC655372 LVY655372 MFU655372 MPQ655372 MZM655372 NJI655372 NTE655372 ODA655372 OMW655372 OWS655372 PGO655372 PQK655372 QAG655372 QKC655372 QTY655372 RDU655372 RNQ655372 RXM655372 SHI655372 SRE655372 TBA655372 TKW655372 TUS655372 UEO655372 UOK655372 UYG655372 VIC655372 VRY655372 WBU655372 WLQ655372 WVM655372 E720908 JA720908 SW720908 ACS720908 AMO720908 AWK720908 BGG720908 BQC720908 BZY720908 CJU720908 CTQ720908 DDM720908 DNI720908 DXE720908 EHA720908 EQW720908 FAS720908 FKO720908 FUK720908 GEG720908 GOC720908 GXY720908 HHU720908 HRQ720908 IBM720908 ILI720908 IVE720908 JFA720908 JOW720908 JYS720908 KIO720908 KSK720908 LCG720908 LMC720908 LVY720908 MFU720908 MPQ720908 MZM720908 NJI720908 NTE720908 ODA720908 OMW720908 OWS720908 PGO720908 PQK720908 QAG720908 QKC720908 QTY720908 RDU720908 RNQ720908 RXM720908 SHI720908 SRE720908 TBA720908 TKW720908 TUS720908 UEO720908 UOK720908 UYG720908 VIC720908 VRY720908 WBU720908 WLQ720908 WVM720908 E786444 JA786444 SW786444 ACS786444 AMO786444 AWK786444 BGG786444 BQC786444 BZY786444 CJU786444 CTQ786444 DDM786444 DNI786444 DXE786444 EHA786444 EQW786444 FAS786444 FKO786444 FUK786444 GEG786444 GOC786444 GXY786444 HHU786444 HRQ786444 IBM786444 ILI786444 IVE786444 JFA786444 JOW786444 JYS786444 KIO786444 KSK786444 LCG786444 LMC786444 LVY786444 MFU786444 MPQ786444 MZM786444 NJI786444 NTE786444 ODA786444 OMW786444 OWS786444 PGO786444 PQK786444 QAG786444 QKC786444 QTY786444 RDU786444 RNQ786444 RXM786444 SHI786444 SRE786444 TBA786444 TKW786444 TUS786444 UEO786444 UOK786444 UYG786444 VIC786444 VRY786444 WBU786444 WLQ786444 WVM786444 E851980 JA851980 SW851980 ACS851980 AMO851980 AWK851980 BGG851980 BQC851980 BZY851980 CJU851980 CTQ851980 DDM851980 DNI851980 DXE851980 EHA851980 EQW851980 FAS851980 FKO851980 FUK851980 GEG851980 GOC851980 GXY851980 HHU851980 HRQ851980 IBM851980 ILI851980 IVE851980 JFA851980 JOW851980 JYS851980 KIO851980 KSK851980 LCG851980 LMC851980 LVY851980 MFU851980 MPQ851980 MZM851980 NJI851980 NTE851980 ODA851980 OMW851980 OWS851980 PGO851980 PQK851980 QAG851980 QKC851980 QTY851980 RDU851980 RNQ851980 RXM851980 SHI851980 SRE851980 TBA851980 TKW851980 TUS851980 UEO851980 UOK851980 UYG851980 VIC851980 VRY851980 WBU851980 WLQ851980 WVM851980 E917516 JA917516 SW917516 ACS917516 AMO917516 AWK917516 BGG917516 BQC917516 BZY917516 CJU917516 CTQ917516 DDM917516 DNI917516 DXE917516 EHA917516 EQW917516 FAS917516 FKO917516 FUK917516 GEG917516 GOC917516 GXY917516 HHU917516 HRQ917516 IBM917516 ILI917516 IVE917516 JFA917516 JOW917516 JYS917516 KIO917516 KSK917516 LCG917516 LMC917516 LVY917516 MFU917516 MPQ917516 MZM917516 NJI917516 NTE917516 ODA917516 OMW917516 OWS917516 PGO917516 PQK917516 QAG917516 QKC917516 QTY917516 RDU917516 RNQ917516 RXM917516 SHI917516 SRE917516 TBA917516 TKW917516 TUS917516 UEO917516 UOK917516 UYG917516 VIC917516 VRY917516 WBU917516 WLQ917516 WVM917516 E983052 JA983052 SW983052 ACS983052 AMO983052 AWK983052 BGG983052 BQC983052 BZY983052 CJU983052 CTQ983052 DDM983052 DNI983052 DXE983052 EHA983052 EQW983052 FAS983052 FKO983052 FUK983052 GEG983052 GOC983052 GXY983052 HHU983052 HRQ983052 IBM983052 ILI983052 IVE983052 JFA983052 JOW983052 JYS983052 KIO983052 KSK983052 LCG983052 LMC983052 LVY983052 MFU983052 MPQ983052 MZM983052 NJI983052 NTE983052 ODA983052 OMW983052 OWS983052 PGO983052 PQK983052 QAG983052 QKC983052 QTY983052 RDU983052 RNQ983052 RXM983052 SHI983052 SRE983052 TBA983052 TKW983052 TUS983052 UEO983052 UOK983052 UYG983052 VIC983052 VRY983052 WBU983052 WLQ983052 WVM983052"/>
    <dataValidation allowBlank="1" showInputMessage="1" showErrorMessage="1" promptTitle="OHJE" prompt="Kirjaa kustannuksen selite." sqref="C12 IY12 SU12 ACQ12 AMM12 AWI12 BGE12 BQA12 BZW12 CJS12 CTO12 DDK12 DNG12 DXC12 EGY12 EQU12 FAQ12 FKM12 FUI12 GEE12 GOA12 GXW12 HHS12 HRO12 IBK12 ILG12 IVC12 JEY12 JOU12 JYQ12 KIM12 KSI12 LCE12 LMA12 LVW12 MFS12 MPO12 MZK12 NJG12 NTC12 OCY12 OMU12 OWQ12 PGM12 PQI12 QAE12 QKA12 QTW12 RDS12 RNO12 RXK12 SHG12 SRC12 TAY12 TKU12 TUQ12 UEM12 UOI12 UYE12 VIA12 VRW12 WBS12 WLO12 WVK12 C65548 IY65548 SU65548 ACQ65548 AMM65548 AWI65548 BGE65548 BQA65548 BZW65548 CJS65548 CTO65548 DDK65548 DNG65548 DXC65548 EGY65548 EQU65548 FAQ65548 FKM65548 FUI65548 GEE65548 GOA65548 GXW65548 HHS65548 HRO65548 IBK65548 ILG65548 IVC65548 JEY65548 JOU65548 JYQ65548 KIM65548 KSI65548 LCE65548 LMA65548 LVW65548 MFS65548 MPO65548 MZK65548 NJG65548 NTC65548 OCY65548 OMU65548 OWQ65548 PGM65548 PQI65548 QAE65548 QKA65548 QTW65548 RDS65548 RNO65548 RXK65548 SHG65548 SRC65548 TAY65548 TKU65548 TUQ65548 UEM65548 UOI65548 UYE65548 VIA65548 VRW65548 WBS65548 WLO65548 WVK65548 C131084 IY131084 SU131084 ACQ131084 AMM131084 AWI131084 BGE131084 BQA131084 BZW131084 CJS131084 CTO131084 DDK131084 DNG131084 DXC131084 EGY131084 EQU131084 FAQ131084 FKM131084 FUI131084 GEE131084 GOA131084 GXW131084 HHS131084 HRO131084 IBK131084 ILG131084 IVC131084 JEY131084 JOU131084 JYQ131084 KIM131084 KSI131084 LCE131084 LMA131084 LVW131084 MFS131084 MPO131084 MZK131084 NJG131084 NTC131084 OCY131084 OMU131084 OWQ131084 PGM131084 PQI131084 QAE131084 QKA131084 QTW131084 RDS131084 RNO131084 RXK131084 SHG131084 SRC131084 TAY131084 TKU131084 TUQ131084 UEM131084 UOI131084 UYE131084 VIA131084 VRW131084 WBS131084 WLO131084 WVK131084 C196620 IY196620 SU196620 ACQ196620 AMM196620 AWI196620 BGE196620 BQA196620 BZW196620 CJS196620 CTO196620 DDK196620 DNG196620 DXC196620 EGY196620 EQU196620 FAQ196620 FKM196620 FUI196620 GEE196620 GOA196620 GXW196620 HHS196620 HRO196620 IBK196620 ILG196620 IVC196620 JEY196620 JOU196620 JYQ196620 KIM196620 KSI196620 LCE196620 LMA196620 LVW196620 MFS196620 MPO196620 MZK196620 NJG196620 NTC196620 OCY196620 OMU196620 OWQ196620 PGM196620 PQI196620 QAE196620 QKA196620 QTW196620 RDS196620 RNO196620 RXK196620 SHG196620 SRC196620 TAY196620 TKU196620 TUQ196620 UEM196620 UOI196620 UYE196620 VIA196620 VRW196620 WBS196620 WLO196620 WVK196620 C262156 IY262156 SU262156 ACQ262156 AMM262156 AWI262156 BGE262156 BQA262156 BZW262156 CJS262156 CTO262156 DDK262156 DNG262156 DXC262156 EGY262156 EQU262156 FAQ262156 FKM262156 FUI262156 GEE262156 GOA262156 GXW262156 HHS262156 HRO262156 IBK262156 ILG262156 IVC262156 JEY262156 JOU262156 JYQ262156 KIM262156 KSI262156 LCE262156 LMA262156 LVW262156 MFS262156 MPO262156 MZK262156 NJG262156 NTC262156 OCY262156 OMU262156 OWQ262156 PGM262156 PQI262156 QAE262156 QKA262156 QTW262156 RDS262156 RNO262156 RXK262156 SHG262156 SRC262156 TAY262156 TKU262156 TUQ262156 UEM262156 UOI262156 UYE262156 VIA262156 VRW262156 WBS262156 WLO262156 WVK262156 C327692 IY327692 SU327692 ACQ327692 AMM327692 AWI327692 BGE327692 BQA327692 BZW327692 CJS327692 CTO327692 DDK327692 DNG327692 DXC327692 EGY327692 EQU327692 FAQ327692 FKM327692 FUI327692 GEE327692 GOA327692 GXW327692 HHS327692 HRO327692 IBK327692 ILG327692 IVC327692 JEY327692 JOU327692 JYQ327692 KIM327692 KSI327692 LCE327692 LMA327692 LVW327692 MFS327692 MPO327692 MZK327692 NJG327692 NTC327692 OCY327692 OMU327692 OWQ327692 PGM327692 PQI327692 QAE327692 QKA327692 QTW327692 RDS327692 RNO327692 RXK327692 SHG327692 SRC327692 TAY327692 TKU327692 TUQ327692 UEM327692 UOI327692 UYE327692 VIA327692 VRW327692 WBS327692 WLO327692 WVK327692 C393228 IY393228 SU393228 ACQ393228 AMM393228 AWI393228 BGE393228 BQA393228 BZW393228 CJS393228 CTO393228 DDK393228 DNG393228 DXC393228 EGY393228 EQU393228 FAQ393228 FKM393228 FUI393228 GEE393228 GOA393228 GXW393228 HHS393228 HRO393228 IBK393228 ILG393228 IVC393228 JEY393228 JOU393228 JYQ393228 KIM393228 KSI393228 LCE393228 LMA393228 LVW393228 MFS393228 MPO393228 MZK393228 NJG393228 NTC393228 OCY393228 OMU393228 OWQ393228 PGM393228 PQI393228 QAE393228 QKA393228 QTW393228 RDS393228 RNO393228 RXK393228 SHG393228 SRC393228 TAY393228 TKU393228 TUQ393228 UEM393228 UOI393228 UYE393228 VIA393228 VRW393228 WBS393228 WLO393228 WVK393228 C458764 IY458764 SU458764 ACQ458764 AMM458764 AWI458764 BGE458764 BQA458764 BZW458764 CJS458764 CTO458764 DDK458764 DNG458764 DXC458764 EGY458764 EQU458764 FAQ458764 FKM458764 FUI458764 GEE458764 GOA458764 GXW458764 HHS458764 HRO458764 IBK458764 ILG458764 IVC458764 JEY458764 JOU458764 JYQ458764 KIM458764 KSI458764 LCE458764 LMA458764 LVW458764 MFS458764 MPO458764 MZK458764 NJG458764 NTC458764 OCY458764 OMU458764 OWQ458764 PGM458764 PQI458764 QAE458764 QKA458764 QTW458764 RDS458764 RNO458764 RXK458764 SHG458764 SRC458764 TAY458764 TKU458764 TUQ458764 UEM458764 UOI458764 UYE458764 VIA458764 VRW458764 WBS458764 WLO458764 WVK458764 C524300 IY524300 SU524300 ACQ524300 AMM524300 AWI524300 BGE524300 BQA524300 BZW524300 CJS524300 CTO524300 DDK524300 DNG524300 DXC524300 EGY524300 EQU524300 FAQ524300 FKM524300 FUI524300 GEE524300 GOA524300 GXW524300 HHS524300 HRO524300 IBK524300 ILG524300 IVC524300 JEY524300 JOU524300 JYQ524300 KIM524300 KSI524300 LCE524300 LMA524300 LVW524300 MFS524300 MPO524300 MZK524300 NJG524300 NTC524300 OCY524300 OMU524300 OWQ524300 PGM524300 PQI524300 QAE524300 QKA524300 QTW524300 RDS524300 RNO524300 RXK524300 SHG524300 SRC524300 TAY524300 TKU524300 TUQ524300 UEM524300 UOI524300 UYE524300 VIA524300 VRW524300 WBS524300 WLO524300 WVK524300 C589836 IY589836 SU589836 ACQ589836 AMM589836 AWI589836 BGE589836 BQA589836 BZW589836 CJS589836 CTO589836 DDK589836 DNG589836 DXC589836 EGY589836 EQU589836 FAQ589836 FKM589836 FUI589836 GEE589836 GOA589836 GXW589836 HHS589836 HRO589836 IBK589836 ILG589836 IVC589836 JEY589836 JOU589836 JYQ589836 KIM589836 KSI589836 LCE589836 LMA589836 LVW589836 MFS589836 MPO589836 MZK589836 NJG589836 NTC589836 OCY589836 OMU589836 OWQ589836 PGM589836 PQI589836 QAE589836 QKA589836 QTW589836 RDS589836 RNO589836 RXK589836 SHG589836 SRC589836 TAY589836 TKU589836 TUQ589836 UEM589836 UOI589836 UYE589836 VIA589836 VRW589836 WBS589836 WLO589836 WVK589836 C655372 IY655372 SU655372 ACQ655372 AMM655372 AWI655372 BGE655372 BQA655372 BZW655372 CJS655372 CTO655372 DDK655372 DNG655372 DXC655372 EGY655372 EQU655372 FAQ655372 FKM655372 FUI655372 GEE655372 GOA655372 GXW655372 HHS655372 HRO655372 IBK655372 ILG655372 IVC655372 JEY655372 JOU655372 JYQ655372 KIM655372 KSI655372 LCE655372 LMA655372 LVW655372 MFS655372 MPO655372 MZK655372 NJG655372 NTC655372 OCY655372 OMU655372 OWQ655372 PGM655372 PQI655372 QAE655372 QKA655372 QTW655372 RDS655372 RNO655372 RXK655372 SHG655372 SRC655372 TAY655372 TKU655372 TUQ655372 UEM655372 UOI655372 UYE655372 VIA655372 VRW655372 WBS655372 WLO655372 WVK655372 C720908 IY720908 SU720908 ACQ720908 AMM720908 AWI720908 BGE720908 BQA720908 BZW720908 CJS720908 CTO720908 DDK720908 DNG720908 DXC720908 EGY720908 EQU720908 FAQ720908 FKM720908 FUI720908 GEE720908 GOA720908 GXW720908 HHS720908 HRO720908 IBK720908 ILG720908 IVC720908 JEY720908 JOU720908 JYQ720908 KIM720908 KSI720908 LCE720908 LMA720908 LVW720908 MFS720908 MPO720908 MZK720908 NJG720908 NTC720908 OCY720908 OMU720908 OWQ720908 PGM720908 PQI720908 QAE720908 QKA720908 QTW720908 RDS720908 RNO720908 RXK720908 SHG720908 SRC720908 TAY720908 TKU720908 TUQ720908 UEM720908 UOI720908 UYE720908 VIA720908 VRW720908 WBS720908 WLO720908 WVK720908 C786444 IY786444 SU786444 ACQ786444 AMM786444 AWI786444 BGE786444 BQA786444 BZW786444 CJS786444 CTO786444 DDK786444 DNG786444 DXC786444 EGY786444 EQU786444 FAQ786444 FKM786444 FUI786444 GEE786444 GOA786444 GXW786444 HHS786444 HRO786444 IBK786444 ILG786444 IVC786444 JEY786444 JOU786444 JYQ786444 KIM786444 KSI786444 LCE786444 LMA786444 LVW786444 MFS786444 MPO786444 MZK786444 NJG786444 NTC786444 OCY786444 OMU786444 OWQ786444 PGM786444 PQI786444 QAE786444 QKA786444 QTW786444 RDS786444 RNO786444 RXK786444 SHG786444 SRC786444 TAY786444 TKU786444 TUQ786444 UEM786444 UOI786444 UYE786444 VIA786444 VRW786444 WBS786444 WLO786444 WVK786444 C851980 IY851980 SU851980 ACQ851980 AMM851980 AWI851980 BGE851980 BQA851980 BZW851980 CJS851980 CTO851980 DDK851980 DNG851980 DXC851980 EGY851980 EQU851980 FAQ851980 FKM851980 FUI851980 GEE851980 GOA851980 GXW851980 HHS851980 HRO851980 IBK851980 ILG851980 IVC851980 JEY851980 JOU851980 JYQ851980 KIM851980 KSI851980 LCE851980 LMA851980 LVW851980 MFS851980 MPO851980 MZK851980 NJG851980 NTC851980 OCY851980 OMU851980 OWQ851980 PGM851980 PQI851980 QAE851980 QKA851980 QTW851980 RDS851980 RNO851980 RXK851980 SHG851980 SRC851980 TAY851980 TKU851980 TUQ851980 UEM851980 UOI851980 UYE851980 VIA851980 VRW851980 WBS851980 WLO851980 WVK851980 C917516 IY917516 SU917516 ACQ917516 AMM917516 AWI917516 BGE917516 BQA917516 BZW917516 CJS917516 CTO917516 DDK917516 DNG917516 DXC917516 EGY917516 EQU917516 FAQ917516 FKM917516 FUI917516 GEE917516 GOA917516 GXW917516 HHS917516 HRO917516 IBK917516 ILG917516 IVC917516 JEY917516 JOU917516 JYQ917516 KIM917516 KSI917516 LCE917516 LMA917516 LVW917516 MFS917516 MPO917516 MZK917516 NJG917516 NTC917516 OCY917516 OMU917516 OWQ917516 PGM917516 PQI917516 QAE917516 QKA917516 QTW917516 RDS917516 RNO917516 RXK917516 SHG917516 SRC917516 TAY917516 TKU917516 TUQ917516 UEM917516 UOI917516 UYE917516 VIA917516 VRW917516 WBS917516 WLO917516 WVK917516 C983052 IY983052 SU983052 ACQ983052 AMM983052 AWI983052 BGE983052 BQA983052 BZW983052 CJS983052 CTO983052 DDK983052 DNG983052 DXC983052 EGY983052 EQU983052 FAQ983052 FKM983052 FUI983052 GEE983052 GOA983052 GXW983052 HHS983052 HRO983052 IBK983052 ILG983052 IVC983052 JEY983052 JOU983052 JYQ983052 KIM983052 KSI983052 LCE983052 LMA983052 LVW983052 MFS983052 MPO983052 MZK983052 NJG983052 NTC983052 OCY983052 OMU983052 OWQ983052 PGM983052 PQI983052 QAE983052 QKA983052 QTW983052 RDS983052 RNO983052 RXK983052 SHG983052 SRC983052 TAY983052 TKU983052 TUQ983052 UEM983052 UOI983052 UYE983052 VIA983052 VRW983052 WBS983052 WLO983052 WVK983052"/>
    <dataValidation allowBlank="1" showInputMessage="1" showErrorMessage="1" promptTitle="OHJE" prompt="Määritä käyttö- ja kiinteä omaisuus-kustannuslajille todellinen käyttöaste. Muille kustannuslajeille merkitse käyttöasteeksi 100." sqref="B12 IX12 ST12 ACP12 AML12 AWH12 BGD12 BPZ12 BZV12 CJR12 CTN12 DDJ12 DNF12 DXB12 EGX12 EQT12 FAP12 FKL12 FUH12 GED12 GNZ12 GXV12 HHR12 HRN12 IBJ12 ILF12 IVB12 JEX12 JOT12 JYP12 KIL12 KSH12 LCD12 LLZ12 LVV12 MFR12 MPN12 MZJ12 NJF12 NTB12 OCX12 OMT12 OWP12 PGL12 PQH12 QAD12 QJZ12 QTV12 RDR12 RNN12 RXJ12 SHF12 SRB12 TAX12 TKT12 TUP12 UEL12 UOH12 UYD12 VHZ12 VRV12 WBR12 WLN12 WVJ12 B65548 IX65548 ST65548 ACP65548 AML65548 AWH65548 BGD65548 BPZ65548 BZV65548 CJR65548 CTN65548 DDJ65548 DNF65548 DXB65548 EGX65548 EQT65548 FAP65548 FKL65548 FUH65548 GED65548 GNZ65548 GXV65548 HHR65548 HRN65548 IBJ65548 ILF65548 IVB65548 JEX65548 JOT65548 JYP65548 KIL65548 KSH65548 LCD65548 LLZ65548 LVV65548 MFR65548 MPN65548 MZJ65548 NJF65548 NTB65548 OCX65548 OMT65548 OWP65548 PGL65548 PQH65548 QAD65548 QJZ65548 QTV65548 RDR65548 RNN65548 RXJ65548 SHF65548 SRB65548 TAX65548 TKT65548 TUP65548 UEL65548 UOH65548 UYD65548 VHZ65548 VRV65548 WBR65548 WLN65548 WVJ65548 B131084 IX131084 ST131084 ACP131084 AML131084 AWH131084 BGD131084 BPZ131084 BZV131084 CJR131084 CTN131084 DDJ131084 DNF131084 DXB131084 EGX131084 EQT131084 FAP131084 FKL131084 FUH131084 GED131084 GNZ131084 GXV131084 HHR131084 HRN131084 IBJ131084 ILF131084 IVB131084 JEX131084 JOT131084 JYP131084 KIL131084 KSH131084 LCD131084 LLZ131084 LVV131084 MFR131084 MPN131084 MZJ131084 NJF131084 NTB131084 OCX131084 OMT131084 OWP131084 PGL131084 PQH131084 QAD131084 QJZ131084 QTV131084 RDR131084 RNN131084 RXJ131084 SHF131084 SRB131084 TAX131084 TKT131084 TUP131084 UEL131084 UOH131084 UYD131084 VHZ131084 VRV131084 WBR131084 WLN131084 WVJ131084 B196620 IX196620 ST196620 ACP196620 AML196620 AWH196620 BGD196620 BPZ196620 BZV196620 CJR196620 CTN196620 DDJ196620 DNF196620 DXB196620 EGX196620 EQT196620 FAP196620 FKL196620 FUH196620 GED196620 GNZ196620 GXV196620 HHR196620 HRN196620 IBJ196620 ILF196620 IVB196620 JEX196620 JOT196620 JYP196620 KIL196620 KSH196620 LCD196620 LLZ196620 LVV196620 MFR196620 MPN196620 MZJ196620 NJF196620 NTB196620 OCX196620 OMT196620 OWP196620 PGL196620 PQH196620 QAD196620 QJZ196620 QTV196620 RDR196620 RNN196620 RXJ196620 SHF196620 SRB196620 TAX196620 TKT196620 TUP196620 UEL196620 UOH196620 UYD196620 VHZ196620 VRV196620 WBR196620 WLN196620 WVJ196620 B262156 IX262156 ST262156 ACP262156 AML262156 AWH262156 BGD262156 BPZ262156 BZV262156 CJR262156 CTN262156 DDJ262156 DNF262156 DXB262156 EGX262156 EQT262156 FAP262156 FKL262156 FUH262156 GED262156 GNZ262156 GXV262156 HHR262156 HRN262156 IBJ262156 ILF262156 IVB262156 JEX262156 JOT262156 JYP262156 KIL262156 KSH262156 LCD262156 LLZ262156 LVV262156 MFR262156 MPN262156 MZJ262156 NJF262156 NTB262156 OCX262156 OMT262156 OWP262156 PGL262156 PQH262156 QAD262156 QJZ262156 QTV262156 RDR262156 RNN262156 RXJ262156 SHF262156 SRB262156 TAX262156 TKT262156 TUP262156 UEL262156 UOH262156 UYD262156 VHZ262156 VRV262156 WBR262156 WLN262156 WVJ262156 B327692 IX327692 ST327692 ACP327692 AML327692 AWH327692 BGD327692 BPZ327692 BZV327692 CJR327692 CTN327692 DDJ327692 DNF327692 DXB327692 EGX327692 EQT327692 FAP327692 FKL327692 FUH327692 GED327692 GNZ327692 GXV327692 HHR327692 HRN327692 IBJ327692 ILF327692 IVB327692 JEX327692 JOT327692 JYP327692 KIL327692 KSH327692 LCD327692 LLZ327692 LVV327692 MFR327692 MPN327692 MZJ327692 NJF327692 NTB327692 OCX327692 OMT327692 OWP327692 PGL327692 PQH327692 QAD327692 QJZ327692 QTV327692 RDR327692 RNN327692 RXJ327692 SHF327692 SRB327692 TAX327692 TKT327692 TUP327692 UEL327692 UOH327692 UYD327692 VHZ327692 VRV327692 WBR327692 WLN327692 WVJ327692 B393228 IX393228 ST393228 ACP393228 AML393228 AWH393228 BGD393228 BPZ393228 BZV393228 CJR393228 CTN393228 DDJ393228 DNF393228 DXB393228 EGX393228 EQT393228 FAP393228 FKL393228 FUH393228 GED393228 GNZ393228 GXV393228 HHR393228 HRN393228 IBJ393228 ILF393228 IVB393228 JEX393228 JOT393228 JYP393228 KIL393228 KSH393228 LCD393228 LLZ393228 LVV393228 MFR393228 MPN393228 MZJ393228 NJF393228 NTB393228 OCX393228 OMT393228 OWP393228 PGL393228 PQH393228 QAD393228 QJZ393228 QTV393228 RDR393228 RNN393228 RXJ393228 SHF393228 SRB393228 TAX393228 TKT393228 TUP393228 UEL393228 UOH393228 UYD393228 VHZ393228 VRV393228 WBR393228 WLN393228 WVJ393228 B458764 IX458764 ST458764 ACP458764 AML458764 AWH458764 BGD458764 BPZ458764 BZV458764 CJR458764 CTN458764 DDJ458764 DNF458764 DXB458764 EGX458764 EQT458764 FAP458764 FKL458764 FUH458764 GED458764 GNZ458764 GXV458764 HHR458764 HRN458764 IBJ458764 ILF458764 IVB458764 JEX458764 JOT458764 JYP458764 KIL458764 KSH458764 LCD458764 LLZ458764 LVV458764 MFR458764 MPN458764 MZJ458764 NJF458764 NTB458764 OCX458764 OMT458764 OWP458764 PGL458764 PQH458764 QAD458764 QJZ458764 QTV458764 RDR458764 RNN458764 RXJ458764 SHF458764 SRB458764 TAX458764 TKT458764 TUP458764 UEL458764 UOH458764 UYD458764 VHZ458764 VRV458764 WBR458764 WLN458764 WVJ458764 B524300 IX524300 ST524300 ACP524300 AML524300 AWH524300 BGD524300 BPZ524300 BZV524300 CJR524300 CTN524300 DDJ524300 DNF524300 DXB524300 EGX524300 EQT524300 FAP524300 FKL524300 FUH524300 GED524300 GNZ524300 GXV524300 HHR524300 HRN524300 IBJ524300 ILF524300 IVB524300 JEX524300 JOT524300 JYP524300 KIL524300 KSH524300 LCD524300 LLZ524300 LVV524300 MFR524300 MPN524300 MZJ524300 NJF524300 NTB524300 OCX524300 OMT524300 OWP524300 PGL524300 PQH524300 QAD524300 QJZ524300 QTV524300 RDR524300 RNN524300 RXJ524300 SHF524300 SRB524300 TAX524300 TKT524300 TUP524300 UEL524300 UOH524300 UYD524300 VHZ524300 VRV524300 WBR524300 WLN524300 WVJ524300 B589836 IX589836 ST589836 ACP589836 AML589836 AWH589836 BGD589836 BPZ589836 BZV589836 CJR589836 CTN589836 DDJ589836 DNF589836 DXB589836 EGX589836 EQT589836 FAP589836 FKL589836 FUH589836 GED589836 GNZ589836 GXV589836 HHR589836 HRN589836 IBJ589836 ILF589836 IVB589836 JEX589836 JOT589836 JYP589836 KIL589836 KSH589836 LCD589836 LLZ589836 LVV589836 MFR589836 MPN589836 MZJ589836 NJF589836 NTB589836 OCX589836 OMT589836 OWP589836 PGL589836 PQH589836 QAD589836 QJZ589836 QTV589836 RDR589836 RNN589836 RXJ589836 SHF589836 SRB589836 TAX589836 TKT589836 TUP589836 UEL589836 UOH589836 UYD589836 VHZ589836 VRV589836 WBR589836 WLN589836 WVJ589836 B655372 IX655372 ST655372 ACP655372 AML655372 AWH655372 BGD655372 BPZ655372 BZV655372 CJR655372 CTN655372 DDJ655372 DNF655372 DXB655372 EGX655372 EQT655372 FAP655372 FKL655372 FUH655372 GED655372 GNZ655372 GXV655372 HHR655372 HRN655372 IBJ655372 ILF655372 IVB655372 JEX655372 JOT655372 JYP655372 KIL655372 KSH655372 LCD655372 LLZ655372 LVV655372 MFR655372 MPN655372 MZJ655372 NJF655372 NTB655372 OCX655372 OMT655372 OWP655372 PGL655372 PQH655372 QAD655372 QJZ655372 QTV655372 RDR655372 RNN655372 RXJ655372 SHF655372 SRB655372 TAX655372 TKT655372 TUP655372 UEL655372 UOH655372 UYD655372 VHZ655372 VRV655372 WBR655372 WLN655372 WVJ655372 B720908 IX720908 ST720908 ACP720908 AML720908 AWH720908 BGD720908 BPZ720908 BZV720908 CJR720908 CTN720908 DDJ720908 DNF720908 DXB720908 EGX720908 EQT720908 FAP720908 FKL720908 FUH720908 GED720908 GNZ720908 GXV720908 HHR720908 HRN720908 IBJ720908 ILF720908 IVB720908 JEX720908 JOT720908 JYP720908 KIL720908 KSH720908 LCD720908 LLZ720908 LVV720908 MFR720908 MPN720908 MZJ720908 NJF720908 NTB720908 OCX720908 OMT720908 OWP720908 PGL720908 PQH720908 QAD720908 QJZ720908 QTV720908 RDR720908 RNN720908 RXJ720908 SHF720908 SRB720908 TAX720908 TKT720908 TUP720908 UEL720908 UOH720908 UYD720908 VHZ720908 VRV720908 WBR720908 WLN720908 WVJ720908 B786444 IX786444 ST786444 ACP786444 AML786444 AWH786444 BGD786444 BPZ786444 BZV786444 CJR786444 CTN786444 DDJ786444 DNF786444 DXB786444 EGX786444 EQT786444 FAP786444 FKL786444 FUH786444 GED786444 GNZ786444 GXV786444 HHR786444 HRN786444 IBJ786444 ILF786444 IVB786444 JEX786444 JOT786444 JYP786444 KIL786444 KSH786444 LCD786444 LLZ786444 LVV786444 MFR786444 MPN786444 MZJ786444 NJF786444 NTB786444 OCX786444 OMT786444 OWP786444 PGL786444 PQH786444 QAD786444 QJZ786444 QTV786444 RDR786444 RNN786444 RXJ786444 SHF786444 SRB786444 TAX786444 TKT786444 TUP786444 UEL786444 UOH786444 UYD786444 VHZ786444 VRV786444 WBR786444 WLN786444 WVJ786444 B851980 IX851980 ST851980 ACP851980 AML851980 AWH851980 BGD851980 BPZ851980 BZV851980 CJR851980 CTN851980 DDJ851980 DNF851980 DXB851980 EGX851980 EQT851980 FAP851980 FKL851980 FUH851980 GED851980 GNZ851980 GXV851980 HHR851980 HRN851980 IBJ851980 ILF851980 IVB851980 JEX851980 JOT851980 JYP851980 KIL851980 KSH851980 LCD851980 LLZ851980 LVV851980 MFR851980 MPN851980 MZJ851980 NJF851980 NTB851980 OCX851980 OMT851980 OWP851980 PGL851980 PQH851980 QAD851980 QJZ851980 QTV851980 RDR851980 RNN851980 RXJ851980 SHF851980 SRB851980 TAX851980 TKT851980 TUP851980 UEL851980 UOH851980 UYD851980 VHZ851980 VRV851980 WBR851980 WLN851980 WVJ851980 B917516 IX917516 ST917516 ACP917516 AML917516 AWH917516 BGD917516 BPZ917516 BZV917516 CJR917516 CTN917516 DDJ917516 DNF917516 DXB917516 EGX917516 EQT917516 FAP917516 FKL917516 FUH917516 GED917516 GNZ917516 GXV917516 HHR917516 HRN917516 IBJ917516 ILF917516 IVB917516 JEX917516 JOT917516 JYP917516 KIL917516 KSH917516 LCD917516 LLZ917516 LVV917516 MFR917516 MPN917516 MZJ917516 NJF917516 NTB917516 OCX917516 OMT917516 OWP917516 PGL917516 PQH917516 QAD917516 QJZ917516 QTV917516 RDR917516 RNN917516 RXJ917516 SHF917516 SRB917516 TAX917516 TKT917516 TUP917516 UEL917516 UOH917516 UYD917516 VHZ917516 VRV917516 WBR917516 WLN917516 WVJ917516 B983052 IX983052 ST983052 ACP983052 AML983052 AWH983052 BGD983052 BPZ983052 BZV983052 CJR983052 CTN983052 DDJ983052 DNF983052 DXB983052 EGX983052 EQT983052 FAP983052 FKL983052 FUH983052 GED983052 GNZ983052 GXV983052 HHR983052 HRN983052 IBJ983052 ILF983052 IVB983052 JEX983052 JOT983052 JYP983052 KIL983052 KSH983052 LCD983052 LLZ983052 LVV983052 MFR983052 MPN983052 MZJ983052 NJF983052 NTB983052 OCX983052 OMT983052 OWP983052 PGL983052 PQH983052 QAD983052 QJZ983052 QTV983052 RDR983052 RNN983052 RXJ983052 SHF983052 SRB983052 TAX983052 TKT983052 TUP983052 UEL983052 UOH983052 UYD983052 VHZ983052 VRV983052 WBR983052 WLN983052 WVJ983052"/>
    <dataValidation type="list" allowBlank="1" showInputMessage="1" showErrorMessage="1" promptTitle="OHJE" prompt="Valitse alasvetovalikosta kustannusta määrittävä kustannuslaji. " sqref="A12 IW12 SS12 ACO12 AMK12 AWG12 BGC12 BPY12 BZU12 CJQ12 CTM12 DDI12 DNE12 DXA12 EGW12 EQS12 FAO12 FKK12 FUG12 GEC12 GNY12 GXU12 HHQ12 HRM12 IBI12 ILE12 IVA12 JEW12 JOS12 JYO12 KIK12 KSG12 LCC12 LLY12 LVU12 MFQ12 MPM12 MZI12 NJE12 NTA12 OCW12 OMS12 OWO12 PGK12 PQG12 QAC12 QJY12 QTU12 RDQ12 RNM12 RXI12 SHE12 SRA12 TAW12 TKS12 TUO12 UEK12 UOG12 UYC12 VHY12 VRU12 WBQ12 WLM12 WVI12 A65548 IW65548 SS65548 ACO65548 AMK65548 AWG65548 BGC65548 BPY65548 BZU65548 CJQ65548 CTM65548 DDI65548 DNE65548 DXA65548 EGW65548 EQS65548 FAO65548 FKK65548 FUG65548 GEC65548 GNY65548 GXU65548 HHQ65548 HRM65548 IBI65548 ILE65548 IVA65548 JEW65548 JOS65548 JYO65548 KIK65548 KSG65548 LCC65548 LLY65548 LVU65548 MFQ65548 MPM65548 MZI65548 NJE65548 NTA65548 OCW65548 OMS65548 OWO65548 PGK65548 PQG65548 QAC65548 QJY65548 QTU65548 RDQ65548 RNM65548 RXI65548 SHE65548 SRA65548 TAW65548 TKS65548 TUO65548 UEK65548 UOG65548 UYC65548 VHY65548 VRU65548 WBQ65548 WLM65548 WVI65548 A131084 IW131084 SS131084 ACO131084 AMK131084 AWG131084 BGC131084 BPY131084 BZU131084 CJQ131084 CTM131084 DDI131084 DNE131084 DXA131084 EGW131084 EQS131084 FAO131084 FKK131084 FUG131084 GEC131084 GNY131084 GXU131084 HHQ131084 HRM131084 IBI131084 ILE131084 IVA131084 JEW131084 JOS131084 JYO131084 KIK131084 KSG131084 LCC131084 LLY131084 LVU131084 MFQ131084 MPM131084 MZI131084 NJE131084 NTA131084 OCW131084 OMS131084 OWO131084 PGK131084 PQG131084 QAC131084 QJY131084 QTU131084 RDQ131084 RNM131084 RXI131084 SHE131084 SRA131084 TAW131084 TKS131084 TUO131084 UEK131084 UOG131084 UYC131084 VHY131084 VRU131084 WBQ131084 WLM131084 WVI131084 A196620 IW196620 SS196620 ACO196620 AMK196620 AWG196620 BGC196620 BPY196620 BZU196620 CJQ196620 CTM196620 DDI196620 DNE196620 DXA196620 EGW196620 EQS196620 FAO196620 FKK196620 FUG196620 GEC196620 GNY196620 GXU196620 HHQ196620 HRM196620 IBI196620 ILE196620 IVA196620 JEW196620 JOS196620 JYO196620 KIK196620 KSG196620 LCC196620 LLY196620 LVU196620 MFQ196620 MPM196620 MZI196620 NJE196620 NTA196620 OCW196620 OMS196620 OWO196620 PGK196620 PQG196620 QAC196620 QJY196620 QTU196620 RDQ196620 RNM196620 RXI196620 SHE196620 SRA196620 TAW196620 TKS196620 TUO196620 UEK196620 UOG196620 UYC196620 VHY196620 VRU196620 WBQ196620 WLM196620 WVI196620 A262156 IW262156 SS262156 ACO262156 AMK262156 AWG262156 BGC262156 BPY262156 BZU262156 CJQ262156 CTM262156 DDI262156 DNE262156 DXA262156 EGW262156 EQS262156 FAO262156 FKK262156 FUG262156 GEC262156 GNY262156 GXU262156 HHQ262156 HRM262156 IBI262156 ILE262156 IVA262156 JEW262156 JOS262156 JYO262156 KIK262156 KSG262156 LCC262156 LLY262156 LVU262156 MFQ262156 MPM262156 MZI262156 NJE262156 NTA262156 OCW262156 OMS262156 OWO262156 PGK262156 PQG262156 QAC262156 QJY262156 QTU262156 RDQ262156 RNM262156 RXI262156 SHE262156 SRA262156 TAW262156 TKS262156 TUO262156 UEK262156 UOG262156 UYC262156 VHY262156 VRU262156 WBQ262156 WLM262156 WVI262156 A327692 IW327692 SS327692 ACO327692 AMK327692 AWG327692 BGC327692 BPY327692 BZU327692 CJQ327692 CTM327692 DDI327692 DNE327692 DXA327692 EGW327692 EQS327692 FAO327692 FKK327692 FUG327692 GEC327692 GNY327692 GXU327692 HHQ327692 HRM327692 IBI327692 ILE327692 IVA327692 JEW327692 JOS327692 JYO327692 KIK327692 KSG327692 LCC327692 LLY327692 LVU327692 MFQ327692 MPM327692 MZI327692 NJE327692 NTA327692 OCW327692 OMS327692 OWO327692 PGK327692 PQG327692 QAC327692 QJY327692 QTU327692 RDQ327692 RNM327692 RXI327692 SHE327692 SRA327692 TAW327692 TKS327692 TUO327692 UEK327692 UOG327692 UYC327692 VHY327692 VRU327692 WBQ327692 WLM327692 WVI327692 A393228 IW393228 SS393228 ACO393228 AMK393228 AWG393228 BGC393228 BPY393228 BZU393228 CJQ393228 CTM393228 DDI393228 DNE393228 DXA393228 EGW393228 EQS393228 FAO393228 FKK393228 FUG393228 GEC393228 GNY393228 GXU393228 HHQ393228 HRM393228 IBI393228 ILE393228 IVA393228 JEW393228 JOS393228 JYO393228 KIK393228 KSG393228 LCC393228 LLY393228 LVU393228 MFQ393228 MPM393228 MZI393228 NJE393228 NTA393228 OCW393228 OMS393228 OWO393228 PGK393228 PQG393228 QAC393228 QJY393228 QTU393228 RDQ393228 RNM393228 RXI393228 SHE393228 SRA393228 TAW393228 TKS393228 TUO393228 UEK393228 UOG393228 UYC393228 VHY393228 VRU393228 WBQ393228 WLM393228 WVI393228 A458764 IW458764 SS458764 ACO458764 AMK458764 AWG458764 BGC458764 BPY458764 BZU458764 CJQ458764 CTM458764 DDI458764 DNE458764 DXA458764 EGW458764 EQS458764 FAO458764 FKK458764 FUG458764 GEC458764 GNY458764 GXU458764 HHQ458764 HRM458764 IBI458764 ILE458764 IVA458764 JEW458764 JOS458764 JYO458764 KIK458764 KSG458764 LCC458764 LLY458764 LVU458764 MFQ458764 MPM458764 MZI458764 NJE458764 NTA458764 OCW458764 OMS458764 OWO458764 PGK458764 PQG458764 QAC458764 QJY458764 QTU458764 RDQ458764 RNM458764 RXI458764 SHE458764 SRA458764 TAW458764 TKS458764 TUO458764 UEK458764 UOG458764 UYC458764 VHY458764 VRU458764 WBQ458764 WLM458764 WVI458764 A524300 IW524300 SS524300 ACO524300 AMK524300 AWG524300 BGC524300 BPY524300 BZU524300 CJQ524300 CTM524300 DDI524300 DNE524300 DXA524300 EGW524300 EQS524300 FAO524300 FKK524300 FUG524300 GEC524300 GNY524300 GXU524300 HHQ524300 HRM524300 IBI524300 ILE524300 IVA524300 JEW524300 JOS524300 JYO524300 KIK524300 KSG524300 LCC524300 LLY524300 LVU524300 MFQ524300 MPM524300 MZI524300 NJE524300 NTA524300 OCW524300 OMS524300 OWO524300 PGK524300 PQG524300 QAC524300 QJY524300 QTU524300 RDQ524300 RNM524300 RXI524300 SHE524300 SRA524300 TAW524300 TKS524300 TUO524300 UEK524300 UOG524300 UYC524300 VHY524300 VRU524300 WBQ524300 WLM524300 WVI524300 A589836 IW589836 SS589836 ACO589836 AMK589836 AWG589836 BGC589836 BPY589836 BZU589836 CJQ589836 CTM589836 DDI589836 DNE589836 DXA589836 EGW589836 EQS589836 FAO589836 FKK589836 FUG589836 GEC589836 GNY589836 GXU589836 HHQ589836 HRM589836 IBI589836 ILE589836 IVA589836 JEW589836 JOS589836 JYO589836 KIK589836 KSG589836 LCC589836 LLY589836 LVU589836 MFQ589836 MPM589836 MZI589836 NJE589836 NTA589836 OCW589836 OMS589836 OWO589836 PGK589836 PQG589836 QAC589836 QJY589836 QTU589836 RDQ589836 RNM589836 RXI589836 SHE589836 SRA589836 TAW589836 TKS589836 TUO589836 UEK589836 UOG589836 UYC589836 VHY589836 VRU589836 WBQ589836 WLM589836 WVI589836 A655372 IW655372 SS655372 ACO655372 AMK655372 AWG655372 BGC655372 BPY655372 BZU655372 CJQ655372 CTM655372 DDI655372 DNE655372 DXA655372 EGW655372 EQS655372 FAO655372 FKK655372 FUG655372 GEC655372 GNY655372 GXU655372 HHQ655372 HRM655372 IBI655372 ILE655372 IVA655372 JEW655372 JOS655372 JYO655372 KIK655372 KSG655372 LCC655372 LLY655372 LVU655372 MFQ655372 MPM655372 MZI655372 NJE655372 NTA655372 OCW655372 OMS655372 OWO655372 PGK655372 PQG655372 QAC655372 QJY655372 QTU655372 RDQ655372 RNM655372 RXI655372 SHE655372 SRA655372 TAW655372 TKS655372 TUO655372 UEK655372 UOG655372 UYC655372 VHY655372 VRU655372 WBQ655372 WLM655372 WVI655372 A720908 IW720908 SS720908 ACO720908 AMK720908 AWG720908 BGC720908 BPY720908 BZU720908 CJQ720908 CTM720908 DDI720908 DNE720908 DXA720908 EGW720908 EQS720908 FAO720908 FKK720908 FUG720908 GEC720908 GNY720908 GXU720908 HHQ720908 HRM720908 IBI720908 ILE720908 IVA720908 JEW720908 JOS720908 JYO720908 KIK720908 KSG720908 LCC720908 LLY720908 LVU720908 MFQ720908 MPM720908 MZI720908 NJE720908 NTA720908 OCW720908 OMS720908 OWO720908 PGK720908 PQG720908 QAC720908 QJY720908 QTU720908 RDQ720908 RNM720908 RXI720908 SHE720908 SRA720908 TAW720908 TKS720908 TUO720908 UEK720908 UOG720908 UYC720908 VHY720908 VRU720908 WBQ720908 WLM720908 WVI720908 A786444 IW786444 SS786444 ACO786444 AMK786444 AWG786444 BGC786444 BPY786444 BZU786444 CJQ786444 CTM786444 DDI786444 DNE786444 DXA786444 EGW786444 EQS786444 FAO786444 FKK786444 FUG786444 GEC786444 GNY786444 GXU786444 HHQ786444 HRM786444 IBI786444 ILE786444 IVA786444 JEW786444 JOS786444 JYO786444 KIK786444 KSG786444 LCC786444 LLY786444 LVU786444 MFQ786444 MPM786444 MZI786444 NJE786444 NTA786444 OCW786444 OMS786444 OWO786444 PGK786444 PQG786444 QAC786444 QJY786444 QTU786444 RDQ786444 RNM786444 RXI786444 SHE786444 SRA786444 TAW786444 TKS786444 TUO786444 UEK786444 UOG786444 UYC786444 VHY786444 VRU786444 WBQ786444 WLM786444 WVI786444 A851980 IW851980 SS851980 ACO851980 AMK851980 AWG851980 BGC851980 BPY851980 BZU851980 CJQ851980 CTM851980 DDI851980 DNE851980 DXA851980 EGW851980 EQS851980 FAO851980 FKK851980 FUG851980 GEC851980 GNY851980 GXU851980 HHQ851980 HRM851980 IBI851980 ILE851980 IVA851980 JEW851980 JOS851980 JYO851980 KIK851980 KSG851980 LCC851980 LLY851980 LVU851980 MFQ851980 MPM851980 MZI851980 NJE851980 NTA851980 OCW851980 OMS851980 OWO851980 PGK851980 PQG851980 QAC851980 QJY851980 QTU851980 RDQ851980 RNM851980 RXI851980 SHE851980 SRA851980 TAW851980 TKS851980 TUO851980 UEK851980 UOG851980 UYC851980 VHY851980 VRU851980 WBQ851980 WLM851980 WVI851980 A917516 IW917516 SS917516 ACO917516 AMK917516 AWG917516 BGC917516 BPY917516 BZU917516 CJQ917516 CTM917516 DDI917516 DNE917516 DXA917516 EGW917516 EQS917516 FAO917516 FKK917516 FUG917516 GEC917516 GNY917516 GXU917516 HHQ917516 HRM917516 IBI917516 ILE917516 IVA917516 JEW917516 JOS917516 JYO917516 KIK917516 KSG917516 LCC917516 LLY917516 LVU917516 MFQ917516 MPM917516 MZI917516 NJE917516 NTA917516 OCW917516 OMS917516 OWO917516 PGK917516 PQG917516 QAC917516 QJY917516 QTU917516 RDQ917516 RNM917516 RXI917516 SHE917516 SRA917516 TAW917516 TKS917516 TUO917516 UEK917516 UOG917516 UYC917516 VHY917516 VRU917516 WBQ917516 WLM917516 WVI917516 A983052 IW983052 SS983052 ACO983052 AMK983052 AWG983052 BGC983052 BPY983052 BZU983052 CJQ983052 CTM983052 DDI983052 DNE983052 DXA983052 EGW983052 EQS983052 FAO983052 FKK983052 FUG983052 GEC983052 GNY983052 GXU983052 HHQ983052 HRM983052 IBI983052 ILE983052 IVA983052 JEW983052 JOS983052 JYO983052 KIK983052 KSG983052 LCC983052 LLY983052 LVU983052 MFQ983052 MPM983052 MZI983052 NJE983052 NTA983052 OCW983052 OMS983052 OWO983052 PGK983052 PQG983052 QAC983052 QJY983052 QTU983052 RDQ983052 RNM983052 RXI983052 SHE983052 SRA983052 TAW983052 TKS983052 TUO983052 UEK983052 UOG983052 UYC983052 VHY983052 VRU983052 WBQ983052 WLM983052 WVI983052">
      <mc:AlternateContent xmlns:x12ac="http://schemas.microsoft.com/office/spreadsheetml/2011/1/ac" xmlns:mc="http://schemas.openxmlformats.org/markup-compatibility/2006">
        <mc:Choice Requires="x12ac">
          <x12ac:list>Käyttö- ja kiinteä omaisuus, Ostopalvelut,"Aineet, tarvikkeet ja muut kustannukset", Matkakustannukset (15% malli), Yksikkökustannus</x12ac:list>
        </mc:Choice>
        <mc:Fallback>
          <formula1>"Käyttö- ja kiinteä omaisuus, Ostopalvelut,Aineet, tarvikkeet ja muut kustannukset, Matkakustannukset (15% malli), Yksikkökustannus"</formula1>
        </mc:Fallback>
      </mc:AlternateContent>
    </dataValidation>
    <dataValidation allowBlank="1" showInputMessage="1" showErrorMessage="1" promptTitle="OHJE" prompt="Voit halutessasi antaa lisätietoja hanketoimintojen kustannuksiin liittyen." sqref="A57:F60 IW57:JB60 SS57:SX60 ACO57:ACT60 AMK57:AMP60 AWG57:AWL60 BGC57:BGH60 BPY57:BQD60 BZU57:BZZ60 CJQ57:CJV60 CTM57:CTR60 DDI57:DDN60 DNE57:DNJ60 DXA57:DXF60 EGW57:EHB60 EQS57:EQX60 FAO57:FAT60 FKK57:FKP60 FUG57:FUL60 GEC57:GEH60 GNY57:GOD60 GXU57:GXZ60 HHQ57:HHV60 HRM57:HRR60 IBI57:IBN60 ILE57:ILJ60 IVA57:IVF60 JEW57:JFB60 JOS57:JOX60 JYO57:JYT60 KIK57:KIP60 KSG57:KSL60 LCC57:LCH60 LLY57:LMD60 LVU57:LVZ60 MFQ57:MFV60 MPM57:MPR60 MZI57:MZN60 NJE57:NJJ60 NTA57:NTF60 OCW57:ODB60 OMS57:OMX60 OWO57:OWT60 PGK57:PGP60 PQG57:PQL60 QAC57:QAH60 QJY57:QKD60 QTU57:QTZ60 RDQ57:RDV60 RNM57:RNR60 RXI57:RXN60 SHE57:SHJ60 SRA57:SRF60 TAW57:TBB60 TKS57:TKX60 TUO57:TUT60 UEK57:UEP60 UOG57:UOL60 UYC57:UYH60 VHY57:VID60 VRU57:VRZ60 WBQ57:WBV60 WLM57:WLR60 WVI57:WVN60 A65593:F65596 IW65593:JB65596 SS65593:SX65596 ACO65593:ACT65596 AMK65593:AMP65596 AWG65593:AWL65596 BGC65593:BGH65596 BPY65593:BQD65596 BZU65593:BZZ65596 CJQ65593:CJV65596 CTM65593:CTR65596 DDI65593:DDN65596 DNE65593:DNJ65596 DXA65593:DXF65596 EGW65593:EHB65596 EQS65593:EQX65596 FAO65593:FAT65596 FKK65593:FKP65596 FUG65593:FUL65596 GEC65593:GEH65596 GNY65593:GOD65596 GXU65593:GXZ65596 HHQ65593:HHV65596 HRM65593:HRR65596 IBI65593:IBN65596 ILE65593:ILJ65596 IVA65593:IVF65596 JEW65593:JFB65596 JOS65593:JOX65596 JYO65593:JYT65596 KIK65593:KIP65596 KSG65593:KSL65596 LCC65593:LCH65596 LLY65593:LMD65596 LVU65593:LVZ65596 MFQ65593:MFV65596 MPM65593:MPR65596 MZI65593:MZN65596 NJE65593:NJJ65596 NTA65593:NTF65596 OCW65593:ODB65596 OMS65593:OMX65596 OWO65593:OWT65596 PGK65593:PGP65596 PQG65593:PQL65596 QAC65593:QAH65596 QJY65593:QKD65596 QTU65593:QTZ65596 RDQ65593:RDV65596 RNM65593:RNR65596 RXI65593:RXN65596 SHE65593:SHJ65596 SRA65593:SRF65596 TAW65593:TBB65596 TKS65593:TKX65596 TUO65593:TUT65596 UEK65593:UEP65596 UOG65593:UOL65596 UYC65593:UYH65596 VHY65593:VID65596 VRU65593:VRZ65596 WBQ65593:WBV65596 WLM65593:WLR65596 WVI65593:WVN65596 A131129:F131132 IW131129:JB131132 SS131129:SX131132 ACO131129:ACT131132 AMK131129:AMP131132 AWG131129:AWL131132 BGC131129:BGH131132 BPY131129:BQD131132 BZU131129:BZZ131132 CJQ131129:CJV131132 CTM131129:CTR131132 DDI131129:DDN131132 DNE131129:DNJ131132 DXA131129:DXF131132 EGW131129:EHB131132 EQS131129:EQX131132 FAO131129:FAT131132 FKK131129:FKP131132 FUG131129:FUL131132 GEC131129:GEH131132 GNY131129:GOD131132 GXU131129:GXZ131132 HHQ131129:HHV131132 HRM131129:HRR131132 IBI131129:IBN131132 ILE131129:ILJ131132 IVA131129:IVF131132 JEW131129:JFB131132 JOS131129:JOX131132 JYO131129:JYT131132 KIK131129:KIP131132 KSG131129:KSL131132 LCC131129:LCH131132 LLY131129:LMD131132 LVU131129:LVZ131132 MFQ131129:MFV131132 MPM131129:MPR131132 MZI131129:MZN131132 NJE131129:NJJ131132 NTA131129:NTF131132 OCW131129:ODB131132 OMS131129:OMX131132 OWO131129:OWT131132 PGK131129:PGP131132 PQG131129:PQL131132 QAC131129:QAH131132 QJY131129:QKD131132 QTU131129:QTZ131132 RDQ131129:RDV131132 RNM131129:RNR131132 RXI131129:RXN131132 SHE131129:SHJ131132 SRA131129:SRF131132 TAW131129:TBB131132 TKS131129:TKX131132 TUO131129:TUT131132 UEK131129:UEP131132 UOG131129:UOL131132 UYC131129:UYH131132 VHY131129:VID131132 VRU131129:VRZ131132 WBQ131129:WBV131132 WLM131129:WLR131132 WVI131129:WVN131132 A196665:F196668 IW196665:JB196668 SS196665:SX196668 ACO196665:ACT196668 AMK196665:AMP196668 AWG196665:AWL196668 BGC196665:BGH196668 BPY196665:BQD196668 BZU196665:BZZ196668 CJQ196665:CJV196668 CTM196665:CTR196668 DDI196665:DDN196668 DNE196665:DNJ196668 DXA196665:DXF196668 EGW196665:EHB196668 EQS196665:EQX196668 FAO196665:FAT196668 FKK196665:FKP196668 FUG196665:FUL196668 GEC196665:GEH196668 GNY196665:GOD196668 GXU196665:GXZ196668 HHQ196665:HHV196668 HRM196665:HRR196668 IBI196665:IBN196668 ILE196665:ILJ196668 IVA196665:IVF196668 JEW196665:JFB196668 JOS196665:JOX196668 JYO196665:JYT196668 KIK196665:KIP196668 KSG196665:KSL196668 LCC196665:LCH196668 LLY196665:LMD196668 LVU196665:LVZ196668 MFQ196665:MFV196668 MPM196665:MPR196668 MZI196665:MZN196668 NJE196665:NJJ196668 NTA196665:NTF196668 OCW196665:ODB196668 OMS196665:OMX196668 OWO196665:OWT196668 PGK196665:PGP196668 PQG196665:PQL196668 QAC196665:QAH196668 QJY196665:QKD196668 QTU196665:QTZ196668 RDQ196665:RDV196668 RNM196665:RNR196668 RXI196665:RXN196668 SHE196665:SHJ196668 SRA196665:SRF196668 TAW196665:TBB196668 TKS196665:TKX196668 TUO196665:TUT196668 UEK196665:UEP196668 UOG196665:UOL196668 UYC196665:UYH196668 VHY196665:VID196668 VRU196665:VRZ196668 WBQ196665:WBV196668 WLM196665:WLR196668 WVI196665:WVN196668 A262201:F262204 IW262201:JB262204 SS262201:SX262204 ACO262201:ACT262204 AMK262201:AMP262204 AWG262201:AWL262204 BGC262201:BGH262204 BPY262201:BQD262204 BZU262201:BZZ262204 CJQ262201:CJV262204 CTM262201:CTR262204 DDI262201:DDN262204 DNE262201:DNJ262204 DXA262201:DXF262204 EGW262201:EHB262204 EQS262201:EQX262204 FAO262201:FAT262204 FKK262201:FKP262204 FUG262201:FUL262204 GEC262201:GEH262204 GNY262201:GOD262204 GXU262201:GXZ262204 HHQ262201:HHV262204 HRM262201:HRR262204 IBI262201:IBN262204 ILE262201:ILJ262204 IVA262201:IVF262204 JEW262201:JFB262204 JOS262201:JOX262204 JYO262201:JYT262204 KIK262201:KIP262204 KSG262201:KSL262204 LCC262201:LCH262204 LLY262201:LMD262204 LVU262201:LVZ262204 MFQ262201:MFV262204 MPM262201:MPR262204 MZI262201:MZN262204 NJE262201:NJJ262204 NTA262201:NTF262204 OCW262201:ODB262204 OMS262201:OMX262204 OWO262201:OWT262204 PGK262201:PGP262204 PQG262201:PQL262204 QAC262201:QAH262204 QJY262201:QKD262204 QTU262201:QTZ262204 RDQ262201:RDV262204 RNM262201:RNR262204 RXI262201:RXN262204 SHE262201:SHJ262204 SRA262201:SRF262204 TAW262201:TBB262204 TKS262201:TKX262204 TUO262201:TUT262204 UEK262201:UEP262204 UOG262201:UOL262204 UYC262201:UYH262204 VHY262201:VID262204 VRU262201:VRZ262204 WBQ262201:WBV262204 WLM262201:WLR262204 WVI262201:WVN262204 A327737:F327740 IW327737:JB327740 SS327737:SX327740 ACO327737:ACT327740 AMK327737:AMP327740 AWG327737:AWL327740 BGC327737:BGH327740 BPY327737:BQD327740 BZU327737:BZZ327740 CJQ327737:CJV327740 CTM327737:CTR327740 DDI327737:DDN327740 DNE327737:DNJ327740 DXA327737:DXF327740 EGW327737:EHB327740 EQS327737:EQX327740 FAO327737:FAT327740 FKK327737:FKP327740 FUG327737:FUL327740 GEC327737:GEH327740 GNY327737:GOD327740 GXU327737:GXZ327740 HHQ327737:HHV327740 HRM327737:HRR327740 IBI327737:IBN327740 ILE327737:ILJ327740 IVA327737:IVF327740 JEW327737:JFB327740 JOS327737:JOX327740 JYO327737:JYT327740 KIK327737:KIP327740 KSG327737:KSL327740 LCC327737:LCH327740 LLY327737:LMD327740 LVU327737:LVZ327740 MFQ327737:MFV327740 MPM327737:MPR327740 MZI327737:MZN327740 NJE327737:NJJ327740 NTA327737:NTF327740 OCW327737:ODB327740 OMS327737:OMX327740 OWO327737:OWT327740 PGK327737:PGP327740 PQG327737:PQL327740 QAC327737:QAH327740 QJY327737:QKD327740 QTU327737:QTZ327740 RDQ327737:RDV327740 RNM327737:RNR327740 RXI327737:RXN327740 SHE327737:SHJ327740 SRA327737:SRF327740 TAW327737:TBB327740 TKS327737:TKX327740 TUO327737:TUT327740 UEK327737:UEP327740 UOG327737:UOL327740 UYC327737:UYH327740 VHY327737:VID327740 VRU327737:VRZ327740 WBQ327737:WBV327740 WLM327737:WLR327740 WVI327737:WVN327740 A393273:F393276 IW393273:JB393276 SS393273:SX393276 ACO393273:ACT393276 AMK393273:AMP393276 AWG393273:AWL393276 BGC393273:BGH393276 BPY393273:BQD393276 BZU393273:BZZ393276 CJQ393273:CJV393276 CTM393273:CTR393276 DDI393273:DDN393276 DNE393273:DNJ393276 DXA393273:DXF393276 EGW393273:EHB393276 EQS393273:EQX393276 FAO393273:FAT393276 FKK393273:FKP393276 FUG393273:FUL393276 GEC393273:GEH393276 GNY393273:GOD393276 GXU393273:GXZ393276 HHQ393273:HHV393276 HRM393273:HRR393276 IBI393273:IBN393276 ILE393273:ILJ393276 IVA393273:IVF393276 JEW393273:JFB393276 JOS393273:JOX393276 JYO393273:JYT393276 KIK393273:KIP393276 KSG393273:KSL393276 LCC393273:LCH393276 LLY393273:LMD393276 LVU393273:LVZ393276 MFQ393273:MFV393276 MPM393273:MPR393276 MZI393273:MZN393276 NJE393273:NJJ393276 NTA393273:NTF393276 OCW393273:ODB393276 OMS393273:OMX393276 OWO393273:OWT393276 PGK393273:PGP393276 PQG393273:PQL393276 QAC393273:QAH393276 QJY393273:QKD393276 QTU393273:QTZ393276 RDQ393273:RDV393276 RNM393273:RNR393276 RXI393273:RXN393276 SHE393273:SHJ393276 SRA393273:SRF393276 TAW393273:TBB393276 TKS393273:TKX393276 TUO393273:TUT393276 UEK393273:UEP393276 UOG393273:UOL393276 UYC393273:UYH393276 VHY393273:VID393276 VRU393273:VRZ393276 WBQ393273:WBV393276 WLM393273:WLR393276 WVI393273:WVN393276 A458809:F458812 IW458809:JB458812 SS458809:SX458812 ACO458809:ACT458812 AMK458809:AMP458812 AWG458809:AWL458812 BGC458809:BGH458812 BPY458809:BQD458812 BZU458809:BZZ458812 CJQ458809:CJV458812 CTM458809:CTR458812 DDI458809:DDN458812 DNE458809:DNJ458812 DXA458809:DXF458812 EGW458809:EHB458812 EQS458809:EQX458812 FAO458809:FAT458812 FKK458809:FKP458812 FUG458809:FUL458812 GEC458809:GEH458812 GNY458809:GOD458812 GXU458809:GXZ458812 HHQ458809:HHV458812 HRM458809:HRR458812 IBI458809:IBN458812 ILE458809:ILJ458812 IVA458809:IVF458812 JEW458809:JFB458812 JOS458809:JOX458812 JYO458809:JYT458812 KIK458809:KIP458812 KSG458809:KSL458812 LCC458809:LCH458812 LLY458809:LMD458812 LVU458809:LVZ458812 MFQ458809:MFV458812 MPM458809:MPR458812 MZI458809:MZN458812 NJE458809:NJJ458812 NTA458809:NTF458812 OCW458809:ODB458812 OMS458809:OMX458812 OWO458809:OWT458812 PGK458809:PGP458812 PQG458809:PQL458812 QAC458809:QAH458812 QJY458809:QKD458812 QTU458809:QTZ458812 RDQ458809:RDV458812 RNM458809:RNR458812 RXI458809:RXN458812 SHE458809:SHJ458812 SRA458809:SRF458812 TAW458809:TBB458812 TKS458809:TKX458812 TUO458809:TUT458812 UEK458809:UEP458812 UOG458809:UOL458812 UYC458809:UYH458812 VHY458809:VID458812 VRU458809:VRZ458812 WBQ458809:WBV458812 WLM458809:WLR458812 WVI458809:WVN458812 A524345:F524348 IW524345:JB524348 SS524345:SX524348 ACO524345:ACT524348 AMK524345:AMP524348 AWG524345:AWL524348 BGC524345:BGH524348 BPY524345:BQD524348 BZU524345:BZZ524348 CJQ524345:CJV524348 CTM524345:CTR524348 DDI524345:DDN524348 DNE524345:DNJ524348 DXA524345:DXF524348 EGW524345:EHB524348 EQS524345:EQX524348 FAO524345:FAT524348 FKK524345:FKP524348 FUG524345:FUL524348 GEC524345:GEH524348 GNY524345:GOD524348 GXU524345:GXZ524348 HHQ524345:HHV524348 HRM524345:HRR524348 IBI524345:IBN524348 ILE524345:ILJ524348 IVA524345:IVF524348 JEW524345:JFB524348 JOS524345:JOX524348 JYO524345:JYT524348 KIK524345:KIP524348 KSG524345:KSL524348 LCC524345:LCH524348 LLY524345:LMD524348 LVU524345:LVZ524348 MFQ524345:MFV524348 MPM524345:MPR524348 MZI524345:MZN524348 NJE524345:NJJ524348 NTA524345:NTF524348 OCW524345:ODB524348 OMS524345:OMX524348 OWO524345:OWT524348 PGK524345:PGP524348 PQG524345:PQL524348 QAC524345:QAH524348 QJY524345:QKD524348 QTU524345:QTZ524348 RDQ524345:RDV524348 RNM524345:RNR524348 RXI524345:RXN524348 SHE524345:SHJ524348 SRA524345:SRF524348 TAW524345:TBB524348 TKS524345:TKX524348 TUO524345:TUT524348 UEK524345:UEP524348 UOG524345:UOL524348 UYC524345:UYH524348 VHY524345:VID524348 VRU524345:VRZ524348 WBQ524345:WBV524348 WLM524345:WLR524348 WVI524345:WVN524348 A589881:F589884 IW589881:JB589884 SS589881:SX589884 ACO589881:ACT589884 AMK589881:AMP589884 AWG589881:AWL589884 BGC589881:BGH589884 BPY589881:BQD589884 BZU589881:BZZ589884 CJQ589881:CJV589884 CTM589881:CTR589884 DDI589881:DDN589884 DNE589881:DNJ589884 DXA589881:DXF589884 EGW589881:EHB589884 EQS589881:EQX589884 FAO589881:FAT589884 FKK589881:FKP589884 FUG589881:FUL589884 GEC589881:GEH589884 GNY589881:GOD589884 GXU589881:GXZ589884 HHQ589881:HHV589884 HRM589881:HRR589884 IBI589881:IBN589884 ILE589881:ILJ589884 IVA589881:IVF589884 JEW589881:JFB589884 JOS589881:JOX589884 JYO589881:JYT589884 KIK589881:KIP589884 KSG589881:KSL589884 LCC589881:LCH589884 LLY589881:LMD589884 LVU589881:LVZ589884 MFQ589881:MFV589884 MPM589881:MPR589884 MZI589881:MZN589884 NJE589881:NJJ589884 NTA589881:NTF589884 OCW589881:ODB589884 OMS589881:OMX589884 OWO589881:OWT589884 PGK589881:PGP589884 PQG589881:PQL589884 QAC589881:QAH589884 QJY589881:QKD589884 QTU589881:QTZ589884 RDQ589881:RDV589884 RNM589881:RNR589884 RXI589881:RXN589884 SHE589881:SHJ589884 SRA589881:SRF589884 TAW589881:TBB589884 TKS589881:TKX589884 TUO589881:TUT589884 UEK589881:UEP589884 UOG589881:UOL589884 UYC589881:UYH589884 VHY589881:VID589884 VRU589881:VRZ589884 WBQ589881:WBV589884 WLM589881:WLR589884 WVI589881:WVN589884 A655417:F655420 IW655417:JB655420 SS655417:SX655420 ACO655417:ACT655420 AMK655417:AMP655420 AWG655417:AWL655420 BGC655417:BGH655420 BPY655417:BQD655420 BZU655417:BZZ655420 CJQ655417:CJV655420 CTM655417:CTR655420 DDI655417:DDN655420 DNE655417:DNJ655420 DXA655417:DXF655420 EGW655417:EHB655420 EQS655417:EQX655420 FAO655417:FAT655420 FKK655417:FKP655420 FUG655417:FUL655420 GEC655417:GEH655420 GNY655417:GOD655420 GXU655417:GXZ655420 HHQ655417:HHV655420 HRM655417:HRR655420 IBI655417:IBN655420 ILE655417:ILJ655420 IVA655417:IVF655420 JEW655417:JFB655420 JOS655417:JOX655420 JYO655417:JYT655420 KIK655417:KIP655420 KSG655417:KSL655420 LCC655417:LCH655420 LLY655417:LMD655420 LVU655417:LVZ655420 MFQ655417:MFV655420 MPM655417:MPR655420 MZI655417:MZN655420 NJE655417:NJJ655420 NTA655417:NTF655420 OCW655417:ODB655420 OMS655417:OMX655420 OWO655417:OWT655420 PGK655417:PGP655420 PQG655417:PQL655420 QAC655417:QAH655420 QJY655417:QKD655420 QTU655417:QTZ655420 RDQ655417:RDV655420 RNM655417:RNR655420 RXI655417:RXN655420 SHE655417:SHJ655420 SRA655417:SRF655420 TAW655417:TBB655420 TKS655417:TKX655420 TUO655417:TUT655420 UEK655417:UEP655420 UOG655417:UOL655420 UYC655417:UYH655420 VHY655417:VID655420 VRU655417:VRZ655420 WBQ655417:WBV655420 WLM655417:WLR655420 WVI655417:WVN655420 A720953:F720956 IW720953:JB720956 SS720953:SX720956 ACO720953:ACT720956 AMK720953:AMP720956 AWG720953:AWL720956 BGC720953:BGH720956 BPY720953:BQD720956 BZU720953:BZZ720956 CJQ720953:CJV720956 CTM720953:CTR720956 DDI720953:DDN720956 DNE720953:DNJ720956 DXA720953:DXF720956 EGW720953:EHB720956 EQS720953:EQX720956 FAO720953:FAT720956 FKK720953:FKP720956 FUG720953:FUL720956 GEC720953:GEH720956 GNY720953:GOD720956 GXU720953:GXZ720956 HHQ720953:HHV720956 HRM720953:HRR720956 IBI720953:IBN720956 ILE720953:ILJ720956 IVA720953:IVF720956 JEW720953:JFB720956 JOS720953:JOX720956 JYO720953:JYT720956 KIK720953:KIP720956 KSG720953:KSL720956 LCC720953:LCH720956 LLY720953:LMD720956 LVU720953:LVZ720956 MFQ720953:MFV720956 MPM720953:MPR720956 MZI720953:MZN720956 NJE720953:NJJ720956 NTA720953:NTF720956 OCW720953:ODB720956 OMS720953:OMX720956 OWO720953:OWT720956 PGK720953:PGP720956 PQG720953:PQL720956 QAC720953:QAH720956 QJY720953:QKD720956 QTU720953:QTZ720956 RDQ720953:RDV720956 RNM720953:RNR720956 RXI720953:RXN720956 SHE720953:SHJ720956 SRA720953:SRF720956 TAW720953:TBB720956 TKS720953:TKX720956 TUO720953:TUT720956 UEK720953:UEP720956 UOG720953:UOL720956 UYC720953:UYH720956 VHY720953:VID720956 VRU720953:VRZ720956 WBQ720953:WBV720956 WLM720953:WLR720956 WVI720953:WVN720956 A786489:F786492 IW786489:JB786492 SS786489:SX786492 ACO786489:ACT786492 AMK786489:AMP786492 AWG786489:AWL786492 BGC786489:BGH786492 BPY786489:BQD786492 BZU786489:BZZ786492 CJQ786489:CJV786492 CTM786489:CTR786492 DDI786489:DDN786492 DNE786489:DNJ786492 DXA786489:DXF786492 EGW786489:EHB786492 EQS786489:EQX786492 FAO786489:FAT786492 FKK786489:FKP786492 FUG786489:FUL786492 GEC786489:GEH786492 GNY786489:GOD786492 GXU786489:GXZ786492 HHQ786489:HHV786492 HRM786489:HRR786492 IBI786489:IBN786492 ILE786489:ILJ786492 IVA786489:IVF786492 JEW786489:JFB786492 JOS786489:JOX786492 JYO786489:JYT786492 KIK786489:KIP786492 KSG786489:KSL786492 LCC786489:LCH786492 LLY786489:LMD786492 LVU786489:LVZ786492 MFQ786489:MFV786492 MPM786489:MPR786492 MZI786489:MZN786492 NJE786489:NJJ786492 NTA786489:NTF786492 OCW786489:ODB786492 OMS786489:OMX786492 OWO786489:OWT786492 PGK786489:PGP786492 PQG786489:PQL786492 QAC786489:QAH786492 QJY786489:QKD786492 QTU786489:QTZ786492 RDQ786489:RDV786492 RNM786489:RNR786492 RXI786489:RXN786492 SHE786489:SHJ786492 SRA786489:SRF786492 TAW786489:TBB786492 TKS786489:TKX786492 TUO786489:TUT786492 UEK786489:UEP786492 UOG786489:UOL786492 UYC786489:UYH786492 VHY786489:VID786492 VRU786489:VRZ786492 WBQ786489:WBV786492 WLM786489:WLR786492 WVI786489:WVN786492 A852025:F852028 IW852025:JB852028 SS852025:SX852028 ACO852025:ACT852028 AMK852025:AMP852028 AWG852025:AWL852028 BGC852025:BGH852028 BPY852025:BQD852028 BZU852025:BZZ852028 CJQ852025:CJV852028 CTM852025:CTR852028 DDI852025:DDN852028 DNE852025:DNJ852028 DXA852025:DXF852028 EGW852025:EHB852028 EQS852025:EQX852028 FAO852025:FAT852028 FKK852025:FKP852028 FUG852025:FUL852028 GEC852025:GEH852028 GNY852025:GOD852028 GXU852025:GXZ852028 HHQ852025:HHV852028 HRM852025:HRR852028 IBI852025:IBN852028 ILE852025:ILJ852028 IVA852025:IVF852028 JEW852025:JFB852028 JOS852025:JOX852028 JYO852025:JYT852028 KIK852025:KIP852028 KSG852025:KSL852028 LCC852025:LCH852028 LLY852025:LMD852028 LVU852025:LVZ852028 MFQ852025:MFV852028 MPM852025:MPR852028 MZI852025:MZN852028 NJE852025:NJJ852028 NTA852025:NTF852028 OCW852025:ODB852028 OMS852025:OMX852028 OWO852025:OWT852028 PGK852025:PGP852028 PQG852025:PQL852028 QAC852025:QAH852028 QJY852025:QKD852028 QTU852025:QTZ852028 RDQ852025:RDV852028 RNM852025:RNR852028 RXI852025:RXN852028 SHE852025:SHJ852028 SRA852025:SRF852028 TAW852025:TBB852028 TKS852025:TKX852028 TUO852025:TUT852028 UEK852025:UEP852028 UOG852025:UOL852028 UYC852025:UYH852028 VHY852025:VID852028 VRU852025:VRZ852028 WBQ852025:WBV852028 WLM852025:WLR852028 WVI852025:WVN852028 A917561:F917564 IW917561:JB917564 SS917561:SX917564 ACO917561:ACT917564 AMK917561:AMP917564 AWG917561:AWL917564 BGC917561:BGH917564 BPY917561:BQD917564 BZU917561:BZZ917564 CJQ917561:CJV917564 CTM917561:CTR917564 DDI917561:DDN917564 DNE917561:DNJ917564 DXA917561:DXF917564 EGW917561:EHB917564 EQS917561:EQX917564 FAO917561:FAT917564 FKK917561:FKP917564 FUG917561:FUL917564 GEC917561:GEH917564 GNY917561:GOD917564 GXU917561:GXZ917564 HHQ917561:HHV917564 HRM917561:HRR917564 IBI917561:IBN917564 ILE917561:ILJ917564 IVA917561:IVF917564 JEW917561:JFB917564 JOS917561:JOX917564 JYO917561:JYT917564 KIK917561:KIP917564 KSG917561:KSL917564 LCC917561:LCH917564 LLY917561:LMD917564 LVU917561:LVZ917564 MFQ917561:MFV917564 MPM917561:MPR917564 MZI917561:MZN917564 NJE917561:NJJ917564 NTA917561:NTF917564 OCW917561:ODB917564 OMS917561:OMX917564 OWO917561:OWT917564 PGK917561:PGP917564 PQG917561:PQL917564 QAC917561:QAH917564 QJY917561:QKD917564 QTU917561:QTZ917564 RDQ917561:RDV917564 RNM917561:RNR917564 RXI917561:RXN917564 SHE917561:SHJ917564 SRA917561:SRF917564 TAW917561:TBB917564 TKS917561:TKX917564 TUO917561:TUT917564 UEK917561:UEP917564 UOG917561:UOL917564 UYC917561:UYH917564 VHY917561:VID917564 VRU917561:VRZ917564 WBQ917561:WBV917564 WLM917561:WLR917564 WVI917561:WVN917564 A983097:F983100 IW983097:JB983100 SS983097:SX983100 ACO983097:ACT983100 AMK983097:AMP983100 AWG983097:AWL983100 BGC983097:BGH983100 BPY983097:BQD983100 BZU983097:BZZ983100 CJQ983097:CJV983100 CTM983097:CTR983100 DDI983097:DDN983100 DNE983097:DNJ983100 DXA983097:DXF983100 EGW983097:EHB983100 EQS983097:EQX983100 FAO983097:FAT983100 FKK983097:FKP983100 FUG983097:FUL983100 GEC983097:GEH983100 GNY983097:GOD983100 GXU983097:GXZ983100 HHQ983097:HHV983100 HRM983097:HRR983100 IBI983097:IBN983100 ILE983097:ILJ983100 IVA983097:IVF983100 JEW983097:JFB983100 JOS983097:JOX983100 JYO983097:JYT983100 KIK983097:KIP983100 KSG983097:KSL983100 LCC983097:LCH983100 LLY983097:LMD983100 LVU983097:LVZ983100 MFQ983097:MFV983100 MPM983097:MPR983100 MZI983097:MZN983100 NJE983097:NJJ983100 NTA983097:NTF983100 OCW983097:ODB983100 OMS983097:OMX983100 OWO983097:OWT983100 PGK983097:PGP983100 PQG983097:PQL983100 QAC983097:QAH983100 QJY983097:QKD983100 QTU983097:QTZ983100 RDQ983097:RDV983100 RNM983097:RNR983100 RXI983097:RXN983100 SHE983097:SHJ983100 SRA983097:SRF983100 TAW983097:TBB983100 TKS983097:TKX983100 TUO983097:TUT983100 UEK983097:UEP983100 UOG983097:UOL983100 UYC983097:UYH983100 VHY983097:VID983100 VRU983097:VRZ983100 WBQ983097:WBV983100 WLM983097:WLR983100 WVI983097:WVN983100"/>
    <dataValidation allowBlank="1" showInputMessage="1" showErrorMessage="1" promptTitle="OHJE" prompt="Kirjaa tähän budjetoidut kustannukset kustannuslajitasolla." sqref="D12 IZ12 SV12 ACR12 AMN12 AWJ12 BGF12 BQB12 BZX12 CJT12 CTP12 DDL12 DNH12 DXD12 EGZ12 EQV12 FAR12 FKN12 FUJ12 GEF12 GOB12 GXX12 HHT12 HRP12 IBL12 ILH12 IVD12 JEZ12 JOV12 JYR12 KIN12 KSJ12 LCF12 LMB12 LVX12 MFT12 MPP12 MZL12 NJH12 NTD12 OCZ12 OMV12 OWR12 PGN12 PQJ12 QAF12 QKB12 QTX12 RDT12 RNP12 RXL12 SHH12 SRD12 TAZ12 TKV12 TUR12 UEN12 UOJ12 UYF12 VIB12 VRX12 WBT12 WLP12 WVL12 D65548 IZ65548 SV65548 ACR65548 AMN65548 AWJ65548 BGF65548 BQB65548 BZX65548 CJT65548 CTP65548 DDL65548 DNH65548 DXD65548 EGZ65548 EQV65548 FAR65548 FKN65548 FUJ65548 GEF65548 GOB65548 GXX65548 HHT65548 HRP65548 IBL65548 ILH65548 IVD65548 JEZ65548 JOV65548 JYR65548 KIN65548 KSJ65548 LCF65548 LMB65548 LVX65548 MFT65548 MPP65548 MZL65548 NJH65548 NTD65548 OCZ65548 OMV65548 OWR65548 PGN65548 PQJ65548 QAF65548 QKB65548 QTX65548 RDT65548 RNP65548 RXL65548 SHH65548 SRD65548 TAZ65548 TKV65548 TUR65548 UEN65548 UOJ65548 UYF65548 VIB65548 VRX65548 WBT65548 WLP65548 WVL65548 D131084 IZ131084 SV131084 ACR131084 AMN131084 AWJ131084 BGF131084 BQB131084 BZX131084 CJT131084 CTP131084 DDL131084 DNH131084 DXD131084 EGZ131084 EQV131084 FAR131084 FKN131084 FUJ131084 GEF131084 GOB131084 GXX131084 HHT131084 HRP131084 IBL131084 ILH131084 IVD131084 JEZ131084 JOV131084 JYR131084 KIN131084 KSJ131084 LCF131084 LMB131084 LVX131084 MFT131084 MPP131084 MZL131084 NJH131084 NTD131084 OCZ131084 OMV131084 OWR131084 PGN131084 PQJ131084 QAF131084 QKB131084 QTX131084 RDT131084 RNP131084 RXL131084 SHH131084 SRD131084 TAZ131084 TKV131084 TUR131084 UEN131084 UOJ131084 UYF131084 VIB131084 VRX131084 WBT131084 WLP131084 WVL131084 D196620 IZ196620 SV196620 ACR196620 AMN196620 AWJ196620 BGF196620 BQB196620 BZX196620 CJT196620 CTP196620 DDL196620 DNH196620 DXD196620 EGZ196620 EQV196620 FAR196620 FKN196620 FUJ196620 GEF196620 GOB196620 GXX196620 HHT196620 HRP196620 IBL196620 ILH196620 IVD196620 JEZ196620 JOV196620 JYR196620 KIN196620 KSJ196620 LCF196620 LMB196620 LVX196620 MFT196620 MPP196620 MZL196620 NJH196620 NTD196620 OCZ196620 OMV196620 OWR196620 PGN196620 PQJ196620 QAF196620 QKB196620 QTX196620 RDT196620 RNP196620 RXL196620 SHH196620 SRD196620 TAZ196620 TKV196620 TUR196620 UEN196620 UOJ196620 UYF196620 VIB196620 VRX196620 WBT196620 WLP196620 WVL196620 D262156 IZ262156 SV262156 ACR262156 AMN262156 AWJ262156 BGF262156 BQB262156 BZX262156 CJT262156 CTP262156 DDL262156 DNH262156 DXD262156 EGZ262156 EQV262156 FAR262156 FKN262156 FUJ262156 GEF262156 GOB262156 GXX262156 HHT262156 HRP262156 IBL262156 ILH262156 IVD262156 JEZ262156 JOV262156 JYR262156 KIN262156 KSJ262156 LCF262156 LMB262156 LVX262156 MFT262156 MPP262156 MZL262156 NJH262156 NTD262156 OCZ262156 OMV262156 OWR262156 PGN262156 PQJ262156 QAF262156 QKB262156 QTX262156 RDT262156 RNP262156 RXL262156 SHH262156 SRD262156 TAZ262156 TKV262156 TUR262156 UEN262156 UOJ262156 UYF262156 VIB262156 VRX262156 WBT262156 WLP262156 WVL262156 D327692 IZ327692 SV327692 ACR327692 AMN327692 AWJ327692 BGF327692 BQB327692 BZX327692 CJT327692 CTP327692 DDL327692 DNH327692 DXD327692 EGZ327692 EQV327692 FAR327692 FKN327692 FUJ327692 GEF327692 GOB327692 GXX327692 HHT327692 HRP327692 IBL327692 ILH327692 IVD327692 JEZ327692 JOV327692 JYR327692 KIN327692 KSJ327692 LCF327692 LMB327692 LVX327692 MFT327692 MPP327692 MZL327692 NJH327692 NTD327692 OCZ327692 OMV327692 OWR327692 PGN327692 PQJ327692 QAF327692 QKB327692 QTX327692 RDT327692 RNP327692 RXL327692 SHH327692 SRD327692 TAZ327692 TKV327692 TUR327692 UEN327692 UOJ327692 UYF327692 VIB327692 VRX327692 WBT327692 WLP327692 WVL327692 D393228 IZ393228 SV393228 ACR393228 AMN393228 AWJ393228 BGF393228 BQB393228 BZX393228 CJT393228 CTP393228 DDL393228 DNH393228 DXD393228 EGZ393228 EQV393228 FAR393228 FKN393228 FUJ393228 GEF393228 GOB393228 GXX393228 HHT393228 HRP393228 IBL393228 ILH393228 IVD393228 JEZ393228 JOV393228 JYR393228 KIN393228 KSJ393228 LCF393228 LMB393228 LVX393228 MFT393228 MPP393228 MZL393228 NJH393228 NTD393228 OCZ393228 OMV393228 OWR393228 PGN393228 PQJ393228 QAF393228 QKB393228 QTX393228 RDT393228 RNP393228 RXL393228 SHH393228 SRD393228 TAZ393228 TKV393228 TUR393228 UEN393228 UOJ393228 UYF393228 VIB393228 VRX393228 WBT393228 WLP393228 WVL393228 D458764 IZ458764 SV458764 ACR458764 AMN458764 AWJ458764 BGF458764 BQB458764 BZX458764 CJT458764 CTP458764 DDL458764 DNH458764 DXD458764 EGZ458764 EQV458764 FAR458764 FKN458764 FUJ458764 GEF458764 GOB458764 GXX458764 HHT458764 HRP458764 IBL458764 ILH458764 IVD458764 JEZ458764 JOV458764 JYR458764 KIN458764 KSJ458764 LCF458764 LMB458764 LVX458764 MFT458764 MPP458764 MZL458764 NJH458764 NTD458764 OCZ458764 OMV458764 OWR458764 PGN458764 PQJ458764 QAF458764 QKB458764 QTX458764 RDT458764 RNP458764 RXL458764 SHH458764 SRD458764 TAZ458764 TKV458764 TUR458764 UEN458764 UOJ458764 UYF458764 VIB458764 VRX458764 WBT458764 WLP458764 WVL458764 D524300 IZ524300 SV524300 ACR524300 AMN524300 AWJ524300 BGF524300 BQB524300 BZX524300 CJT524300 CTP524300 DDL524300 DNH524300 DXD524300 EGZ524300 EQV524300 FAR524300 FKN524300 FUJ524300 GEF524300 GOB524300 GXX524300 HHT524300 HRP524300 IBL524300 ILH524300 IVD524300 JEZ524300 JOV524300 JYR524300 KIN524300 KSJ524300 LCF524300 LMB524300 LVX524300 MFT524300 MPP524300 MZL524300 NJH524300 NTD524300 OCZ524300 OMV524300 OWR524300 PGN524300 PQJ524300 QAF524300 QKB524300 QTX524300 RDT524300 RNP524300 RXL524300 SHH524300 SRD524300 TAZ524300 TKV524300 TUR524300 UEN524300 UOJ524300 UYF524300 VIB524300 VRX524300 WBT524300 WLP524300 WVL524300 D589836 IZ589836 SV589836 ACR589836 AMN589836 AWJ589836 BGF589836 BQB589836 BZX589836 CJT589836 CTP589836 DDL589836 DNH589836 DXD589836 EGZ589836 EQV589836 FAR589836 FKN589836 FUJ589836 GEF589836 GOB589836 GXX589836 HHT589836 HRP589836 IBL589836 ILH589836 IVD589836 JEZ589836 JOV589836 JYR589836 KIN589836 KSJ589836 LCF589836 LMB589836 LVX589836 MFT589836 MPP589836 MZL589836 NJH589836 NTD589836 OCZ589836 OMV589836 OWR589836 PGN589836 PQJ589836 QAF589836 QKB589836 QTX589836 RDT589836 RNP589836 RXL589836 SHH589836 SRD589836 TAZ589836 TKV589836 TUR589836 UEN589836 UOJ589836 UYF589836 VIB589836 VRX589836 WBT589836 WLP589836 WVL589836 D655372 IZ655372 SV655372 ACR655372 AMN655372 AWJ655372 BGF655372 BQB655372 BZX655372 CJT655372 CTP655372 DDL655372 DNH655372 DXD655372 EGZ655372 EQV655372 FAR655372 FKN655372 FUJ655372 GEF655372 GOB655372 GXX655372 HHT655372 HRP655372 IBL655372 ILH655372 IVD655372 JEZ655372 JOV655372 JYR655372 KIN655372 KSJ655372 LCF655372 LMB655372 LVX655372 MFT655372 MPP655372 MZL655372 NJH655372 NTD655372 OCZ655372 OMV655372 OWR655372 PGN655372 PQJ655372 QAF655372 QKB655372 QTX655372 RDT655372 RNP655372 RXL655372 SHH655372 SRD655372 TAZ655372 TKV655372 TUR655372 UEN655372 UOJ655372 UYF655372 VIB655372 VRX655372 WBT655372 WLP655372 WVL655372 D720908 IZ720908 SV720908 ACR720908 AMN720908 AWJ720908 BGF720908 BQB720908 BZX720908 CJT720908 CTP720908 DDL720908 DNH720908 DXD720908 EGZ720908 EQV720908 FAR720908 FKN720908 FUJ720908 GEF720908 GOB720908 GXX720908 HHT720908 HRP720908 IBL720908 ILH720908 IVD720908 JEZ720908 JOV720908 JYR720908 KIN720908 KSJ720908 LCF720908 LMB720908 LVX720908 MFT720908 MPP720908 MZL720908 NJH720908 NTD720908 OCZ720908 OMV720908 OWR720908 PGN720908 PQJ720908 QAF720908 QKB720908 QTX720908 RDT720908 RNP720908 RXL720908 SHH720908 SRD720908 TAZ720908 TKV720908 TUR720908 UEN720908 UOJ720908 UYF720908 VIB720908 VRX720908 WBT720908 WLP720908 WVL720908 D786444 IZ786444 SV786444 ACR786444 AMN786444 AWJ786444 BGF786444 BQB786444 BZX786444 CJT786444 CTP786444 DDL786444 DNH786444 DXD786444 EGZ786444 EQV786444 FAR786444 FKN786444 FUJ786444 GEF786444 GOB786444 GXX786444 HHT786444 HRP786444 IBL786444 ILH786444 IVD786444 JEZ786444 JOV786444 JYR786444 KIN786444 KSJ786444 LCF786444 LMB786444 LVX786444 MFT786444 MPP786444 MZL786444 NJH786444 NTD786444 OCZ786444 OMV786444 OWR786444 PGN786444 PQJ786444 QAF786444 QKB786444 QTX786444 RDT786444 RNP786444 RXL786444 SHH786444 SRD786444 TAZ786444 TKV786444 TUR786444 UEN786444 UOJ786444 UYF786444 VIB786444 VRX786444 WBT786444 WLP786444 WVL786444 D851980 IZ851980 SV851980 ACR851980 AMN851980 AWJ851980 BGF851980 BQB851980 BZX851980 CJT851980 CTP851980 DDL851980 DNH851980 DXD851980 EGZ851980 EQV851980 FAR851980 FKN851980 FUJ851980 GEF851980 GOB851980 GXX851980 HHT851980 HRP851980 IBL851980 ILH851980 IVD851980 JEZ851980 JOV851980 JYR851980 KIN851980 KSJ851980 LCF851980 LMB851980 LVX851980 MFT851980 MPP851980 MZL851980 NJH851980 NTD851980 OCZ851980 OMV851980 OWR851980 PGN851980 PQJ851980 QAF851980 QKB851980 QTX851980 RDT851980 RNP851980 RXL851980 SHH851980 SRD851980 TAZ851980 TKV851980 TUR851980 UEN851980 UOJ851980 UYF851980 VIB851980 VRX851980 WBT851980 WLP851980 WVL851980 D917516 IZ917516 SV917516 ACR917516 AMN917516 AWJ917516 BGF917516 BQB917516 BZX917516 CJT917516 CTP917516 DDL917516 DNH917516 DXD917516 EGZ917516 EQV917516 FAR917516 FKN917516 FUJ917516 GEF917516 GOB917516 GXX917516 HHT917516 HRP917516 IBL917516 ILH917516 IVD917516 JEZ917516 JOV917516 JYR917516 KIN917516 KSJ917516 LCF917516 LMB917516 LVX917516 MFT917516 MPP917516 MZL917516 NJH917516 NTD917516 OCZ917516 OMV917516 OWR917516 PGN917516 PQJ917516 QAF917516 QKB917516 QTX917516 RDT917516 RNP917516 RXL917516 SHH917516 SRD917516 TAZ917516 TKV917516 TUR917516 UEN917516 UOJ917516 UYF917516 VIB917516 VRX917516 WBT917516 WLP917516 WVL917516 D983052 IZ983052 SV983052 ACR983052 AMN983052 AWJ983052 BGF983052 BQB983052 BZX983052 CJT983052 CTP983052 DDL983052 DNH983052 DXD983052 EGZ983052 EQV983052 FAR983052 FKN983052 FUJ983052 GEF983052 GOB983052 GXX983052 HHT983052 HRP983052 IBL983052 ILH983052 IVD983052 JEZ983052 JOV983052 JYR983052 KIN983052 KSJ983052 LCF983052 LMB983052 LVX983052 MFT983052 MPP983052 MZL983052 NJH983052 NTD983052 OCZ983052 OMV983052 OWR983052 PGN983052 PQJ983052 QAF983052 QKB983052 QTX983052 RDT983052 RNP983052 RXL983052 SHH983052 SRD983052 TAZ983052 TKV983052 TUR983052 UEN983052 UOJ983052 UYF983052 VIB983052 VRX983052 WBT983052 WLP983052 WVL983052"/>
    <dataValidation allowBlank="1" showInputMessage="1" showErrorMessage="1" promptTitle="OHJE" prompt="Kirjaa budetin toiminto-välilehdille hakemuslomakkeelle kirjaamasi toiminnot yksi kerrallaan." sqref="G10 JC10 SY10 ACU10 AMQ10 AWM10 BGI10 BQE10 CAA10 CJW10 CTS10 DDO10 DNK10 DXG10 EHC10 EQY10 FAU10 FKQ10 FUM10 GEI10 GOE10 GYA10 HHW10 HRS10 IBO10 ILK10 IVG10 JFC10 JOY10 JYU10 KIQ10 KSM10 LCI10 LME10 LWA10 MFW10 MPS10 MZO10 NJK10 NTG10 ODC10 OMY10 OWU10 PGQ10 PQM10 QAI10 QKE10 QUA10 RDW10 RNS10 RXO10 SHK10 SRG10 TBC10 TKY10 TUU10 UEQ10 UOM10 UYI10 VIE10 VSA10 WBW10 WLS10 WVO10 G65546 JC65546 SY65546 ACU65546 AMQ65546 AWM65546 BGI65546 BQE65546 CAA65546 CJW65546 CTS65546 DDO65546 DNK65546 DXG65546 EHC65546 EQY65546 FAU65546 FKQ65546 FUM65546 GEI65546 GOE65546 GYA65546 HHW65546 HRS65546 IBO65546 ILK65546 IVG65546 JFC65546 JOY65546 JYU65546 KIQ65546 KSM65546 LCI65546 LME65546 LWA65546 MFW65546 MPS65546 MZO65546 NJK65546 NTG65546 ODC65546 OMY65546 OWU65546 PGQ65546 PQM65546 QAI65546 QKE65546 QUA65546 RDW65546 RNS65546 RXO65546 SHK65546 SRG65546 TBC65546 TKY65546 TUU65546 UEQ65546 UOM65546 UYI65546 VIE65546 VSA65546 WBW65546 WLS65546 WVO65546 G131082 JC131082 SY131082 ACU131082 AMQ131082 AWM131082 BGI131082 BQE131082 CAA131082 CJW131082 CTS131082 DDO131082 DNK131082 DXG131082 EHC131082 EQY131082 FAU131082 FKQ131082 FUM131082 GEI131082 GOE131082 GYA131082 HHW131082 HRS131082 IBO131082 ILK131082 IVG131082 JFC131082 JOY131082 JYU131082 KIQ131082 KSM131082 LCI131082 LME131082 LWA131082 MFW131082 MPS131082 MZO131082 NJK131082 NTG131082 ODC131082 OMY131082 OWU131082 PGQ131082 PQM131082 QAI131082 QKE131082 QUA131082 RDW131082 RNS131082 RXO131082 SHK131082 SRG131082 TBC131082 TKY131082 TUU131082 UEQ131082 UOM131082 UYI131082 VIE131082 VSA131082 WBW131082 WLS131082 WVO131082 G196618 JC196618 SY196618 ACU196618 AMQ196618 AWM196618 BGI196618 BQE196618 CAA196618 CJW196618 CTS196618 DDO196618 DNK196618 DXG196618 EHC196618 EQY196618 FAU196618 FKQ196618 FUM196618 GEI196618 GOE196618 GYA196618 HHW196618 HRS196618 IBO196618 ILK196618 IVG196618 JFC196618 JOY196618 JYU196618 KIQ196618 KSM196618 LCI196618 LME196618 LWA196618 MFW196618 MPS196618 MZO196618 NJK196618 NTG196618 ODC196618 OMY196618 OWU196618 PGQ196618 PQM196618 QAI196618 QKE196618 QUA196618 RDW196618 RNS196618 RXO196618 SHK196618 SRG196618 TBC196618 TKY196618 TUU196618 UEQ196618 UOM196618 UYI196618 VIE196618 VSA196618 WBW196618 WLS196618 WVO196618 G262154 JC262154 SY262154 ACU262154 AMQ262154 AWM262154 BGI262154 BQE262154 CAA262154 CJW262154 CTS262154 DDO262154 DNK262154 DXG262154 EHC262154 EQY262154 FAU262154 FKQ262154 FUM262154 GEI262154 GOE262154 GYA262154 HHW262154 HRS262154 IBO262154 ILK262154 IVG262154 JFC262154 JOY262154 JYU262154 KIQ262154 KSM262154 LCI262154 LME262154 LWA262154 MFW262154 MPS262154 MZO262154 NJK262154 NTG262154 ODC262154 OMY262154 OWU262154 PGQ262154 PQM262154 QAI262154 QKE262154 QUA262154 RDW262154 RNS262154 RXO262154 SHK262154 SRG262154 TBC262154 TKY262154 TUU262154 UEQ262154 UOM262154 UYI262154 VIE262154 VSA262154 WBW262154 WLS262154 WVO262154 G327690 JC327690 SY327690 ACU327690 AMQ327690 AWM327690 BGI327690 BQE327690 CAA327690 CJW327690 CTS327690 DDO327690 DNK327690 DXG327690 EHC327690 EQY327690 FAU327690 FKQ327690 FUM327690 GEI327690 GOE327690 GYA327690 HHW327690 HRS327690 IBO327690 ILK327690 IVG327690 JFC327690 JOY327690 JYU327690 KIQ327690 KSM327690 LCI327690 LME327690 LWA327690 MFW327690 MPS327690 MZO327690 NJK327690 NTG327690 ODC327690 OMY327690 OWU327690 PGQ327690 PQM327690 QAI327690 QKE327690 QUA327690 RDW327690 RNS327690 RXO327690 SHK327690 SRG327690 TBC327690 TKY327690 TUU327690 UEQ327690 UOM327690 UYI327690 VIE327690 VSA327690 WBW327690 WLS327690 WVO327690 G393226 JC393226 SY393226 ACU393226 AMQ393226 AWM393226 BGI393226 BQE393226 CAA393226 CJW393226 CTS393226 DDO393226 DNK393226 DXG393226 EHC393226 EQY393226 FAU393226 FKQ393226 FUM393226 GEI393226 GOE393226 GYA393226 HHW393226 HRS393226 IBO393226 ILK393226 IVG393226 JFC393226 JOY393226 JYU393226 KIQ393226 KSM393226 LCI393226 LME393226 LWA393226 MFW393226 MPS393226 MZO393226 NJK393226 NTG393226 ODC393226 OMY393226 OWU393226 PGQ393226 PQM393226 QAI393226 QKE393226 QUA393226 RDW393226 RNS393226 RXO393226 SHK393226 SRG393226 TBC393226 TKY393226 TUU393226 UEQ393226 UOM393226 UYI393226 VIE393226 VSA393226 WBW393226 WLS393226 WVO393226 G458762 JC458762 SY458762 ACU458762 AMQ458762 AWM458762 BGI458762 BQE458762 CAA458762 CJW458762 CTS458762 DDO458762 DNK458762 DXG458762 EHC458762 EQY458762 FAU458762 FKQ458762 FUM458762 GEI458762 GOE458762 GYA458762 HHW458762 HRS458762 IBO458762 ILK458762 IVG458762 JFC458762 JOY458762 JYU458762 KIQ458762 KSM458762 LCI458762 LME458762 LWA458762 MFW458762 MPS458762 MZO458762 NJK458762 NTG458762 ODC458762 OMY458762 OWU458762 PGQ458762 PQM458762 QAI458762 QKE458762 QUA458762 RDW458762 RNS458762 RXO458762 SHK458762 SRG458762 TBC458762 TKY458762 TUU458762 UEQ458762 UOM458762 UYI458762 VIE458762 VSA458762 WBW458762 WLS458762 WVO458762 G524298 JC524298 SY524298 ACU524298 AMQ524298 AWM524298 BGI524298 BQE524298 CAA524298 CJW524298 CTS524298 DDO524298 DNK524298 DXG524298 EHC524298 EQY524298 FAU524298 FKQ524298 FUM524298 GEI524298 GOE524298 GYA524298 HHW524298 HRS524298 IBO524298 ILK524298 IVG524298 JFC524298 JOY524298 JYU524298 KIQ524298 KSM524298 LCI524298 LME524298 LWA524298 MFW524298 MPS524298 MZO524298 NJK524298 NTG524298 ODC524298 OMY524298 OWU524298 PGQ524298 PQM524298 QAI524298 QKE524298 QUA524298 RDW524298 RNS524298 RXO524298 SHK524298 SRG524298 TBC524298 TKY524298 TUU524298 UEQ524298 UOM524298 UYI524298 VIE524298 VSA524298 WBW524298 WLS524298 WVO524298 G589834 JC589834 SY589834 ACU589834 AMQ589834 AWM589834 BGI589834 BQE589834 CAA589834 CJW589834 CTS589834 DDO589834 DNK589834 DXG589834 EHC589834 EQY589834 FAU589834 FKQ589834 FUM589834 GEI589834 GOE589834 GYA589834 HHW589834 HRS589834 IBO589834 ILK589834 IVG589834 JFC589834 JOY589834 JYU589834 KIQ589834 KSM589834 LCI589834 LME589834 LWA589834 MFW589834 MPS589834 MZO589834 NJK589834 NTG589834 ODC589834 OMY589834 OWU589834 PGQ589834 PQM589834 QAI589834 QKE589834 QUA589834 RDW589834 RNS589834 RXO589834 SHK589834 SRG589834 TBC589834 TKY589834 TUU589834 UEQ589834 UOM589834 UYI589834 VIE589834 VSA589834 WBW589834 WLS589834 WVO589834 G655370 JC655370 SY655370 ACU655370 AMQ655370 AWM655370 BGI655370 BQE655370 CAA655370 CJW655370 CTS655370 DDO655370 DNK655370 DXG655370 EHC655370 EQY655370 FAU655370 FKQ655370 FUM655370 GEI655370 GOE655370 GYA655370 HHW655370 HRS655370 IBO655370 ILK655370 IVG655370 JFC655370 JOY655370 JYU655370 KIQ655370 KSM655370 LCI655370 LME655370 LWA655370 MFW655370 MPS655370 MZO655370 NJK655370 NTG655370 ODC655370 OMY655370 OWU655370 PGQ655370 PQM655370 QAI655370 QKE655370 QUA655370 RDW655370 RNS655370 RXO655370 SHK655370 SRG655370 TBC655370 TKY655370 TUU655370 UEQ655370 UOM655370 UYI655370 VIE655370 VSA655370 WBW655370 WLS655370 WVO655370 G720906 JC720906 SY720906 ACU720906 AMQ720906 AWM720906 BGI720906 BQE720906 CAA720906 CJW720906 CTS720906 DDO720906 DNK720906 DXG720906 EHC720906 EQY720906 FAU720906 FKQ720906 FUM720906 GEI720906 GOE720906 GYA720906 HHW720906 HRS720906 IBO720906 ILK720906 IVG720906 JFC720906 JOY720906 JYU720906 KIQ720906 KSM720906 LCI720906 LME720906 LWA720906 MFW720906 MPS720906 MZO720906 NJK720906 NTG720906 ODC720906 OMY720906 OWU720906 PGQ720906 PQM720906 QAI720906 QKE720906 QUA720906 RDW720906 RNS720906 RXO720906 SHK720906 SRG720906 TBC720906 TKY720906 TUU720906 UEQ720906 UOM720906 UYI720906 VIE720906 VSA720906 WBW720906 WLS720906 WVO720906 G786442 JC786442 SY786442 ACU786442 AMQ786442 AWM786442 BGI786442 BQE786442 CAA786442 CJW786442 CTS786442 DDO786442 DNK786442 DXG786442 EHC786442 EQY786442 FAU786442 FKQ786442 FUM786442 GEI786442 GOE786442 GYA786442 HHW786442 HRS786442 IBO786442 ILK786442 IVG786442 JFC786442 JOY786442 JYU786442 KIQ786442 KSM786442 LCI786442 LME786442 LWA786442 MFW786442 MPS786442 MZO786442 NJK786442 NTG786442 ODC786442 OMY786442 OWU786442 PGQ786442 PQM786442 QAI786442 QKE786442 QUA786442 RDW786442 RNS786442 RXO786442 SHK786442 SRG786442 TBC786442 TKY786442 TUU786442 UEQ786442 UOM786442 UYI786442 VIE786442 VSA786442 WBW786442 WLS786442 WVO786442 G851978 JC851978 SY851978 ACU851978 AMQ851978 AWM851978 BGI851978 BQE851978 CAA851978 CJW851978 CTS851978 DDO851978 DNK851978 DXG851978 EHC851978 EQY851978 FAU851978 FKQ851978 FUM851978 GEI851978 GOE851978 GYA851978 HHW851978 HRS851978 IBO851978 ILK851978 IVG851978 JFC851978 JOY851978 JYU851978 KIQ851978 KSM851978 LCI851978 LME851978 LWA851978 MFW851978 MPS851978 MZO851978 NJK851978 NTG851978 ODC851978 OMY851978 OWU851978 PGQ851978 PQM851978 QAI851978 QKE851978 QUA851978 RDW851978 RNS851978 RXO851978 SHK851978 SRG851978 TBC851978 TKY851978 TUU851978 UEQ851978 UOM851978 UYI851978 VIE851978 VSA851978 WBW851978 WLS851978 WVO851978 G917514 JC917514 SY917514 ACU917514 AMQ917514 AWM917514 BGI917514 BQE917514 CAA917514 CJW917514 CTS917514 DDO917514 DNK917514 DXG917514 EHC917514 EQY917514 FAU917514 FKQ917514 FUM917514 GEI917514 GOE917514 GYA917514 HHW917514 HRS917514 IBO917514 ILK917514 IVG917514 JFC917514 JOY917514 JYU917514 KIQ917514 KSM917514 LCI917514 LME917514 LWA917514 MFW917514 MPS917514 MZO917514 NJK917514 NTG917514 ODC917514 OMY917514 OWU917514 PGQ917514 PQM917514 QAI917514 QKE917514 QUA917514 RDW917514 RNS917514 RXO917514 SHK917514 SRG917514 TBC917514 TKY917514 TUU917514 UEQ917514 UOM917514 UYI917514 VIE917514 VSA917514 WBW917514 WLS917514 WVO917514 G983050 JC983050 SY983050 ACU983050 AMQ983050 AWM983050 BGI983050 BQE983050 CAA983050 CJW983050 CTS983050 DDO983050 DNK983050 DXG983050 EHC983050 EQY983050 FAU983050 FKQ983050 FUM983050 GEI983050 GOE983050 GYA983050 HHW983050 HRS983050 IBO983050 ILK983050 IVG983050 JFC983050 JOY983050 JYU983050 KIQ983050 KSM983050 LCI983050 LME983050 LWA983050 MFW983050 MPS983050 MZO983050 NJK983050 NTG983050 ODC983050 OMY983050 OWU983050 PGQ983050 PQM983050 QAI983050 QKE983050 QUA983050 RDW983050 RNS983050 RXO983050 SHK983050 SRG983050 TBC983050 TKY983050 TUU983050 UEQ983050 UOM983050 UYI983050 VIE983050 VSA983050 WBW983050 WLS983050 WVO983050"/>
  </dataValidations>
  <hyperlinks>
    <hyperlink ref="I3:K3" location="'Aloita tästä'!A1" display="PALAA TÄSTÄ KANSISIVULLE"/>
  </hyperlinks>
  <pageMargins left="0.39370078740157483" right="0.70866141732283472" top="0.59055118110236227" bottom="0.39370078740157483" header="0.39370078740157483" footer="0.31496062992125984"/>
  <pageSetup paperSize="9" orientation="landscape" r:id="rId1"/>
  <headerFooter>
    <oddHeader xml:space="preserve">&amp;R&amp;A - &amp;P(&amp;N)
</oddHeader>
  </headerFooter>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dimension ref="A3:K60"/>
  <sheetViews>
    <sheetView showGridLines="0" zoomScaleNormal="100" workbookViewId="0">
      <selection activeCell="I15" sqref="I15"/>
    </sheetView>
  </sheetViews>
  <sheetFormatPr defaultRowHeight="12.75" x14ac:dyDescent="0.2"/>
  <cols>
    <col min="1" max="1" width="20.42578125" style="154" customWidth="1"/>
    <col min="2" max="2" width="13.7109375" style="154" customWidth="1"/>
    <col min="3" max="3" width="29.5703125" style="154" customWidth="1"/>
    <col min="4" max="5" width="14.42578125" customWidth="1"/>
    <col min="6" max="6" width="26.28515625" customWidth="1"/>
    <col min="7" max="7" width="18.85546875" style="154" customWidth="1"/>
    <col min="8" max="255" width="9.140625" style="154"/>
    <col min="256" max="256" width="2.5703125" style="154" customWidth="1"/>
    <col min="257" max="257" width="17.140625" style="154" customWidth="1"/>
    <col min="258" max="258" width="19" style="154" customWidth="1"/>
    <col min="259" max="259" width="29.5703125" style="154" customWidth="1"/>
    <col min="260" max="260" width="21" style="154" customWidth="1"/>
    <col min="261" max="261" width="23.5703125" style="154" customWidth="1"/>
    <col min="262" max="262" width="26.28515625" style="154" customWidth="1"/>
    <col min="263" max="263" width="18.85546875" style="154" customWidth="1"/>
    <col min="264" max="511" width="9.140625" style="154"/>
    <col min="512" max="512" width="2.5703125" style="154" customWidth="1"/>
    <col min="513" max="513" width="17.140625" style="154" customWidth="1"/>
    <col min="514" max="514" width="19" style="154" customWidth="1"/>
    <col min="515" max="515" width="29.5703125" style="154" customWidth="1"/>
    <col min="516" max="516" width="21" style="154" customWidth="1"/>
    <col min="517" max="517" width="23.5703125" style="154" customWidth="1"/>
    <col min="518" max="518" width="26.28515625" style="154" customWidth="1"/>
    <col min="519" max="519" width="18.85546875" style="154" customWidth="1"/>
    <col min="520" max="767" width="9.140625" style="154"/>
    <col min="768" max="768" width="2.5703125" style="154" customWidth="1"/>
    <col min="769" max="769" width="17.140625" style="154" customWidth="1"/>
    <col min="770" max="770" width="19" style="154" customWidth="1"/>
    <col min="771" max="771" width="29.5703125" style="154" customWidth="1"/>
    <col min="772" max="772" width="21" style="154" customWidth="1"/>
    <col min="773" max="773" width="23.5703125" style="154" customWidth="1"/>
    <col min="774" max="774" width="26.28515625" style="154" customWidth="1"/>
    <col min="775" max="775" width="18.85546875" style="154" customWidth="1"/>
    <col min="776" max="1023" width="9.140625" style="154"/>
    <col min="1024" max="1024" width="2.5703125" style="154" customWidth="1"/>
    <col min="1025" max="1025" width="17.140625" style="154" customWidth="1"/>
    <col min="1026" max="1026" width="19" style="154" customWidth="1"/>
    <col min="1027" max="1027" width="29.5703125" style="154" customWidth="1"/>
    <col min="1028" max="1028" width="21" style="154" customWidth="1"/>
    <col min="1029" max="1029" width="23.5703125" style="154" customWidth="1"/>
    <col min="1030" max="1030" width="26.28515625" style="154" customWidth="1"/>
    <col min="1031" max="1031" width="18.85546875" style="154" customWidth="1"/>
    <col min="1032" max="1279" width="9.140625" style="154"/>
    <col min="1280" max="1280" width="2.5703125" style="154" customWidth="1"/>
    <col min="1281" max="1281" width="17.140625" style="154" customWidth="1"/>
    <col min="1282" max="1282" width="19" style="154" customWidth="1"/>
    <col min="1283" max="1283" width="29.5703125" style="154" customWidth="1"/>
    <col min="1284" max="1284" width="21" style="154" customWidth="1"/>
    <col min="1285" max="1285" width="23.5703125" style="154" customWidth="1"/>
    <col min="1286" max="1286" width="26.28515625" style="154" customWidth="1"/>
    <col min="1287" max="1287" width="18.85546875" style="154" customWidth="1"/>
    <col min="1288" max="1535" width="9.140625" style="154"/>
    <col min="1536" max="1536" width="2.5703125" style="154" customWidth="1"/>
    <col min="1537" max="1537" width="17.140625" style="154" customWidth="1"/>
    <col min="1538" max="1538" width="19" style="154" customWidth="1"/>
    <col min="1539" max="1539" width="29.5703125" style="154" customWidth="1"/>
    <col min="1540" max="1540" width="21" style="154" customWidth="1"/>
    <col min="1541" max="1541" width="23.5703125" style="154" customWidth="1"/>
    <col min="1542" max="1542" width="26.28515625" style="154" customWidth="1"/>
    <col min="1543" max="1543" width="18.85546875" style="154" customWidth="1"/>
    <col min="1544" max="1791" width="9.140625" style="154"/>
    <col min="1792" max="1792" width="2.5703125" style="154" customWidth="1"/>
    <col min="1793" max="1793" width="17.140625" style="154" customWidth="1"/>
    <col min="1794" max="1794" width="19" style="154" customWidth="1"/>
    <col min="1795" max="1795" width="29.5703125" style="154" customWidth="1"/>
    <col min="1796" max="1796" width="21" style="154" customWidth="1"/>
    <col min="1797" max="1797" width="23.5703125" style="154" customWidth="1"/>
    <col min="1798" max="1798" width="26.28515625" style="154" customWidth="1"/>
    <col min="1799" max="1799" width="18.85546875" style="154" customWidth="1"/>
    <col min="1800" max="2047" width="9.140625" style="154"/>
    <col min="2048" max="2048" width="2.5703125" style="154" customWidth="1"/>
    <col min="2049" max="2049" width="17.140625" style="154" customWidth="1"/>
    <col min="2050" max="2050" width="19" style="154" customWidth="1"/>
    <col min="2051" max="2051" width="29.5703125" style="154" customWidth="1"/>
    <col min="2052" max="2052" width="21" style="154" customWidth="1"/>
    <col min="2053" max="2053" width="23.5703125" style="154" customWidth="1"/>
    <col min="2054" max="2054" width="26.28515625" style="154" customWidth="1"/>
    <col min="2055" max="2055" width="18.85546875" style="154" customWidth="1"/>
    <col min="2056" max="2303" width="9.140625" style="154"/>
    <col min="2304" max="2304" width="2.5703125" style="154" customWidth="1"/>
    <col min="2305" max="2305" width="17.140625" style="154" customWidth="1"/>
    <col min="2306" max="2306" width="19" style="154" customWidth="1"/>
    <col min="2307" max="2307" width="29.5703125" style="154" customWidth="1"/>
    <col min="2308" max="2308" width="21" style="154" customWidth="1"/>
    <col min="2309" max="2309" width="23.5703125" style="154" customWidth="1"/>
    <col min="2310" max="2310" width="26.28515625" style="154" customWidth="1"/>
    <col min="2311" max="2311" width="18.85546875" style="154" customWidth="1"/>
    <col min="2312" max="2559" width="9.140625" style="154"/>
    <col min="2560" max="2560" width="2.5703125" style="154" customWidth="1"/>
    <col min="2561" max="2561" width="17.140625" style="154" customWidth="1"/>
    <col min="2562" max="2562" width="19" style="154" customWidth="1"/>
    <col min="2563" max="2563" width="29.5703125" style="154" customWidth="1"/>
    <col min="2564" max="2564" width="21" style="154" customWidth="1"/>
    <col min="2565" max="2565" width="23.5703125" style="154" customWidth="1"/>
    <col min="2566" max="2566" width="26.28515625" style="154" customWidth="1"/>
    <col min="2567" max="2567" width="18.85546875" style="154" customWidth="1"/>
    <col min="2568" max="2815" width="9.140625" style="154"/>
    <col min="2816" max="2816" width="2.5703125" style="154" customWidth="1"/>
    <col min="2817" max="2817" width="17.140625" style="154" customWidth="1"/>
    <col min="2818" max="2818" width="19" style="154" customWidth="1"/>
    <col min="2819" max="2819" width="29.5703125" style="154" customWidth="1"/>
    <col min="2820" max="2820" width="21" style="154" customWidth="1"/>
    <col min="2821" max="2821" width="23.5703125" style="154" customWidth="1"/>
    <col min="2822" max="2822" width="26.28515625" style="154" customWidth="1"/>
    <col min="2823" max="2823" width="18.85546875" style="154" customWidth="1"/>
    <col min="2824" max="3071" width="9.140625" style="154"/>
    <col min="3072" max="3072" width="2.5703125" style="154" customWidth="1"/>
    <col min="3073" max="3073" width="17.140625" style="154" customWidth="1"/>
    <col min="3074" max="3074" width="19" style="154" customWidth="1"/>
    <col min="3075" max="3075" width="29.5703125" style="154" customWidth="1"/>
    <col min="3076" max="3076" width="21" style="154" customWidth="1"/>
    <col min="3077" max="3077" width="23.5703125" style="154" customWidth="1"/>
    <col min="3078" max="3078" width="26.28515625" style="154" customWidth="1"/>
    <col min="3079" max="3079" width="18.85546875" style="154" customWidth="1"/>
    <col min="3080" max="3327" width="9.140625" style="154"/>
    <col min="3328" max="3328" width="2.5703125" style="154" customWidth="1"/>
    <col min="3329" max="3329" width="17.140625" style="154" customWidth="1"/>
    <col min="3330" max="3330" width="19" style="154" customWidth="1"/>
    <col min="3331" max="3331" width="29.5703125" style="154" customWidth="1"/>
    <col min="3332" max="3332" width="21" style="154" customWidth="1"/>
    <col min="3333" max="3333" width="23.5703125" style="154" customWidth="1"/>
    <col min="3334" max="3334" width="26.28515625" style="154" customWidth="1"/>
    <col min="3335" max="3335" width="18.85546875" style="154" customWidth="1"/>
    <col min="3336" max="3583" width="9.140625" style="154"/>
    <col min="3584" max="3584" width="2.5703125" style="154" customWidth="1"/>
    <col min="3585" max="3585" width="17.140625" style="154" customWidth="1"/>
    <col min="3586" max="3586" width="19" style="154" customWidth="1"/>
    <col min="3587" max="3587" width="29.5703125" style="154" customWidth="1"/>
    <col min="3588" max="3588" width="21" style="154" customWidth="1"/>
    <col min="3589" max="3589" width="23.5703125" style="154" customWidth="1"/>
    <col min="3590" max="3590" width="26.28515625" style="154" customWidth="1"/>
    <col min="3591" max="3591" width="18.85546875" style="154" customWidth="1"/>
    <col min="3592" max="3839" width="9.140625" style="154"/>
    <col min="3840" max="3840" width="2.5703125" style="154" customWidth="1"/>
    <col min="3841" max="3841" width="17.140625" style="154" customWidth="1"/>
    <col min="3842" max="3842" width="19" style="154" customWidth="1"/>
    <col min="3843" max="3843" width="29.5703125" style="154" customWidth="1"/>
    <col min="3844" max="3844" width="21" style="154" customWidth="1"/>
    <col min="3845" max="3845" width="23.5703125" style="154" customWidth="1"/>
    <col min="3846" max="3846" width="26.28515625" style="154" customWidth="1"/>
    <col min="3847" max="3847" width="18.85546875" style="154" customWidth="1"/>
    <col min="3848" max="4095" width="9.140625" style="154"/>
    <col min="4096" max="4096" width="2.5703125" style="154" customWidth="1"/>
    <col min="4097" max="4097" width="17.140625" style="154" customWidth="1"/>
    <col min="4098" max="4098" width="19" style="154" customWidth="1"/>
    <col min="4099" max="4099" width="29.5703125" style="154" customWidth="1"/>
    <col min="4100" max="4100" width="21" style="154" customWidth="1"/>
    <col min="4101" max="4101" width="23.5703125" style="154" customWidth="1"/>
    <col min="4102" max="4102" width="26.28515625" style="154" customWidth="1"/>
    <col min="4103" max="4103" width="18.85546875" style="154" customWidth="1"/>
    <col min="4104" max="4351" width="9.140625" style="154"/>
    <col min="4352" max="4352" width="2.5703125" style="154" customWidth="1"/>
    <col min="4353" max="4353" width="17.140625" style="154" customWidth="1"/>
    <col min="4354" max="4354" width="19" style="154" customWidth="1"/>
    <col min="4355" max="4355" width="29.5703125" style="154" customWidth="1"/>
    <col min="4356" max="4356" width="21" style="154" customWidth="1"/>
    <col min="4357" max="4357" width="23.5703125" style="154" customWidth="1"/>
    <col min="4358" max="4358" width="26.28515625" style="154" customWidth="1"/>
    <col min="4359" max="4359" width="18.85546875" style="154" customWidth="1"/>
    <col min="4360" max="4607" width="9.140625" style="154"/>
    <col min="4608" max="4608" width="2.5703125" style="154" customWidth="1"/>
    <col min="4609" max="4609" width="17.140625" style="154" customWidth="1"/>
    <col min="4610" max="4610" width="19" style="154" customWidth="1"/>
    <col min="4611" max="4611" width="29.5703125" style="154" customWidth="1"/>
    <col min="4612" max="4612" width="21" style="154" customWidth="1"/>
    <col min="4613" max="4613" width="23.5703125" style="154" customWidth="1"/>
    <col min="4614" max="4614" width="26.28515625" style="154" customWidth="1"/>
    <col min="4615" max="4615" width="18.85546875" style="154" customWidth="1"/>
    <col min="4616" max="4863" width="9.140625" style="154"/>
    <col min="4864" max="4864" width="2.5703125" style="154" customWidth="1"/>
    <col min="4865" max="4865" width="17.140625" style="154" customWidth="1"/>
    <col min="4866" max="4866" width="19" style="154" customWidth="1"/>
    <col min="4867" max="4867" width="29.5703125" style="154" customWidth="1"/>
    <col min="4868" max="4868" width="21" style="154" customWidth="1"/>
    <col min="4869" max="4869" width="23.5703125" style="154" customWidth="1"/>
    <col min="4870" max="4870" width="26.28515625" style="154" customWidth="1"/>
    <col min="4871" max="4871" width="18.85546875" style="154" customWidth="1"/>
    <col min="4872" max="5119" width="9.140625" style="154"/>
    <col min="5120" max="5120" width="2.5703125" style="154" customWidth="1"/>
    <col min="5121" max="5121" width="17.140625" style="154" customWidth="1"/>
    <col min="5122" max="5122" width="19" style="154" customWidth="1"/>
    <col min="5123" max="5123" width="29.5703125" style="154" customWidth="1"/>
    <col min="5124" max="5124" width="21" style="154" customWidth="1"/>
    <col min="5125" max="5125" width="23.5703125" style="154" customWidth="1"/>
    <col min="5126" max="5126" width="26.28515625" style="154" customWidth="1"/>
    <col min="5127" max="5127" width="18.85546875" style="154" customWidth="1"/>
    <col min="5128" max="5375" width="9.140625" style="154"/>
    <col min="5376" max="5376" width="2.5703125" style="154" customWidth="1"/>
    <col min="5377" max="5377" width="17.140625" style="154" customWidth="1"/>
    <col min="5378" max="5378" width="19" style="154" customWidth="1"/>
    <col min="5379" max="5379" width="29.5703125" style="154" customWidth="1"/>
    <col min="5380" max="5380" width="21" style="154" customWidth="1"/>
    <col min="5381" max="5381" width="23.5703125" style="154" customWidth="1"/>
    <col min="5382" max="5382" width="26.28515625" style="154" customWidth="1"/>
    <col min="5383" max="5383" width="18.85546875" style="154" customWidth="1"/>
    <col min="5384" max="5631" width="9.140625" style="154"/>
    <col min="5632" max="5632" width="2.5703125" style="154" customWidth="1"/>
    <col min="5633" max="5633" width="17.140625" style="154" customWidth="1"/>
    <col min="5634" max="5634" width="19" style="154" customWidth="1"/>
    <col min="5635" max="5635" width="29.5703125" style="154" customWidth="1"/>
    <col min="5636" max="5636" width="21" style="154" customWidth="1"/>
    <col min="5637" max="5637" width="23.5703125" style="154" customWidth="1"/>
    <col min="5638" max="5638" width="26.28515625" style="154" customWidth="1"/>
    <col min="5639" max="5639" width="18.85546875" style="154" customWidth="1"/>
    <col min="5640" max="5887" width="9.140625" style="154"/>
    <col min="5888" max="5888" width="2.5703125" style="154" customWidth="1"/>
    <col min="5889" max="5889" width="17.140625" style="154" customWidth="1"/>
    <col min="5890" max="5890" width="19" style="154" customWidth="1"/>
    <col min="5891" max="5891" width="29.5703125" style="154" customWidth="1"/>
    <col min="5892" max="5892" width="21" style="154" customWidth="1"/>
    <col min="5893" max="5893" width="23.5703125" style="154" customWidth="1"/>
    <col min="5894" max="5894" width="26.28515625" style="154" customWidth="1"/>
    <col min="5895" max="5895" width="18.85546875" style="154" customWidth="1"/>
    <col min="5896" max="6143" width="9.140625" style="154"/>
    <col min="6144" max="6144" width="2.5703125" style="154" customWidth="1"/>
    <col min="6145" max="6145" width="17.140625" style="154" customWidth="1"/>
    <col min="6146" max="6146" width="19" style="154" customWidth="1"/>
    <col min="6147" max="6147" width="29.5703125" style="154" customWidth="1"/>
    <col min="6148" max="6148" width="21" style="154" customWidth="1"/>
    <col min="6149" max="6149" width="23.5703125" style="154" customWidth="1"/>
    <col min="6150" max="6150" width="26.28515625" style="154" customWidth="1"/>
    <col min="6151" max="6151" width="18.85546875" style="154" customWidth="1"/>
    <col min="6152" max="6399" width="9.140625" style="154"/>
    <col min="6400" max="6400" width="2.5703125" style="154" customWidth="1"/>
    <col min="6401" max="6401" width="17.140625" style="154" customWidth="1"/>
    <col min="6402" max="6402" width="19" style="154" customWidth="1"/>
    <col min="6403" max="6403" width="29.5703125" style="154" customWidth="1"/>
    <col min="6404" max="6404" width="21" style="154" customWidth="1"/>
    <col min="6405" max="6405" width="23.5703125" style="154" customWidth="1"/>
    <col min="6406" max="6406" width="26.28515625" style="154" customWidth="1"/>
    <col min="6407" max="6407" width="18.85546875" style="154" customWidth="1"/>
    <col min="6408" max="6655" width="9.140625" style="154"/>
    <col min="6656" max="6656" width="2.5703125" style="154" customWidth="1"/>
    <col min="6657" max="6657" width="17.140625" style="154" customWidth="1"/>
    <col min="6658" max="6658" width="19" style="154" customWidth="1"/>
    <col min="6659" max="6659" width="29.5703125" style="154" customWidth="1"/>
    <col min="6660" max="6660" width="21" style="154" customWidth="1"/>
    <col min="6661" max="6661" width="23.5703125" style="154" customWidth="1"/>
    <col min="6662" max="6662" width="26.28515625" style="154" customWidth="1"/>
    <col min="6663" max="6663" width="18.85546875" style="154" customWidth="1"/>
    <col min="6664" max="6911" width="9.140625" style="154"/>
    <col min="6912" max="6912" width="2.5703125" style="154" customWidth="1"/>
    <col min="6913" max="6913" width="17.140625" style="154" customWidth="1"/>
    <col min="6914" max="6914" width="19" style="154" customWidth="1"/>
    <col min="6915" max="6915" width="29.5703125" style="154" customWidth="1"/>
    <col min="6916" max="6916" width="21" style="154" customWidth="1"/>
    <col min="6917" max="6917" width="23.5703125" style="154" customWidth="1"/>
    <col min="6918" max="6918" width="26.28515625" style="154" customWidth="1"/>
    <col min="6919" max="6919" width="18.85546875" style="154" customWidth="1"/>
    <col min="6920" max="7167" width="9.140625" style="154"/>
    <col min="7168" max="7168" width="2.5703125" style="154" customWidth="1"/>
    <col min="7169" max="7169" width="17.140625" style="154" customWidth="1"/>
    <col min="7170" max="7170" width="19" style="154" customWidth="1"/>
    <col min="7171" max="7171" width="29.5703125" style="154" customWidth="1"/>
    <col min="7172" max="7172" width="21" style="154" customWidth="1"/>
    <col min="7173" max="7173" width="23.5703125" style="154" customWidth="1"/>
    <col min="7174" max="7174" width="26.28515625" style="154" customWidth="1"/>
    <col min="7175" max="7175" width="18.85546875" style="154" customWidth="1"/>
    <col min="7176" max="7423" width="9.140625" style="154"/>
    <col min="7424" max="7424" width="2.5703125" style="154" customWidth="1"/>
    <col min="7425" max="7425" width="17.140625" style="154" customWidth="1"/>
    <col min="7426" max="7426" width="19" style="154" customWidth="1"/>
    <col min="7427" max="7427" width="29.5703125" style="154" customWidth="1"/>
    <col min="7428" max="7428" width="21" style="154" customWidth="1"/>
    <col min="7429" max="7429" width="23.5703125" style="154" customWidth="1"/>
    <col min="7430" max="7430" width="26.28515625" style="154" customWidth="1"/>
    <col min="7431" max="7431" width="18.85546875" style="154" customWidth="1"/>
    <col min="7432" max="7679" width="9.140625" style="154"/>
    <col min="7680" max="7680" width="2.5703125" style="154" customWidth="1"/>
    <col min="7681" max="7681" width="17.140625" style="154" customWidth="1"/>
    <col min="7682" max="7682" width="19" style="154" customWidth="1"/>
    <col min="7683" max="7683" width="29.5703125" style="154" customWidth="1"/>
    <col min="7684" max="7684" width="21" style="154" customWidth="1"/>
    <col min="7685" max="7685" width="23.5703125" style="154" customWidth="1"/>
    <col min="7686" max="7686" width="26.28515625" style="154" customWidth="1"/>
    <col min="7687" max="7687" width="18.85546875" style="154" customWidth="1"/>
    <col min="7688" max="7935" width="9.140625" style="154"/>
    <col min="7936" max="7936" width="2.5703125" style="154" customWidth="1"/>
    <col min="7937" max="7937" width="17.140625" style="154" customWidth="1"/>
    <col min="7938" max="7938" width="19" style="154" customWidth="1"/>
    <col min="7939" max="7939" width="29.5703125" style="154" customWidth="1"/>
    <col min="7940" max="7940" width="21" style="154" customWidth="1"/>
    <col min="7941" max="7941" width="23.5703125" style="154" customWidth="1"/>
    <col min="7942" max="7942" width="26.28515625" style="154" customWidth="1"/>
    <col min="7943" max="7943" width="18.85546875" style="154" customWidth="1"/>
    <col min="7944" max="8191" width="9.140625" style="154"/>
    <col min="8192" max="8192" width="2.5703125" style="154" customWidth="1"/>
    <col min="8193" max="8193" width="17.140625" style="154" customWidth="1"/>
    <col min="8194" max="8194" width="19" style="154" customWidth="1"/>
    <col min="8195" max="8195" width="29.5703125" style="154" customWidth="1"/>
    <col min="8196" max="8196" width="21" style="154" customWidth="1"/>
    <col min="8197" max="8197" width="23.5703125" style="154" customWidth="1"/>
    <col min="8198" max="8198" width="26.28515625" style="154" customWidth="1"/>
    <col min="8199" max="8199" width="18.85546875" style="154" customWidth="1"/>
    <col min="8200" max="8447" width="9.140625" style="154"/>
    <col min="8448" max="8448" width="2.5703125" style="154" customWidth="1"/>
    <col min="8449" max="8449" width="17.140625" style="154" customWidth="1"/>
    <col min="8450" max="8450" width="19" style="154" customWidth="1"/>
    <col min="8451" max="8451" width="29.5703125" style="154" customWidth="1"/>
    <col min="8452" max="8452" width="21" style="154" customWidth="1"/>
    <col min="8453" max="8453" width="23.5703125" style="154" customWidth="1"/>
    <col min="8454" max="8454" width="26.28515625" style="154" customWidth="1"/>
    <col min="8455" max="8455" width="18.85546875" style="154" customWidth="1"/>
    <col min="8456" max="8703" width="9.140625" style="154"/>
    <col min="8704" max="8704" width="2.5703125" style="154" customWidth="1"/>
    <col min="8705" max="8705" width="17.140625" style="154" customWidth="1"/>
    <col min="8706" max="8706" width="19" style="154" customWidth="1"/>
    <col min="8707" max="8707" width="29.5703125" style="154" customWidth="1"/>
    <col min="8708" max="8708" width="21" style="154" customWidth="1"/>
    <col min="8709" max="8709" width="23.5703125" style="154" customWidth="1"/>
    <col min="8710" max="8710" width="26.28515625" style="154" customWidth="1"/>
    <col min="8711" max="8711" width="18.85546875" style="154" customWidth="1"/>
    <col min="8712" max="8959" width="9.140625" style="154"/>
    <col min="8960" max="8960" width="2.5703125" style="154" customWidth="1"/>
    <col min="8961" max="8961" width="17.140625" style="154" customWidth="1"/>
    <col min="8962" max="8962" width="19" style="154" customWidth="1"/>
    <col min="8963" max="8963" width="29.5703125" style="154" customWidth="1"/>
    <col min="8964" max="8964" width="21" style="154" customWidth="1"/>
    <col min="8965" max="8965" width="23.5703125" style="154" customWidth="1"/>
    <col min="8966" max="8966" width="26.28515625" style="154" customWidth="1"/>
    <col min="8967" max="8967" width="18.85546875" style="154" customWidth="1"/>
    <col min="8968" max="9215" width="9.140625" style="154"/>
    <col min="9216" max="9216" width="2.5703125" style="154" customWidth="1"/>
    <col min="9217" max="9217" width="17.140625" style="154" customWidth="1"/>
    <col min="9218" max="9218" width="19" style="154" customWidth="1"/>
    <col min="9219" max="9219" width="29.5703125" style="154" customWidth="1"/>
    <col min="9220" max="9220" width="21" style="154" customWidth="1"/>
    <col min="9221" max="9221" width="23.5703125" style="154" customWidth="1"/>
    <col min="9222" max="9222" width="26.28515625" style="154" customWidth="1"/>
    <col min="9223" max="9223" width="18.85546875" style="154" customWidth="1"/>
    <col min="9224" max="9471" width="9.140625" style="154"/>
    <col min="9472" max="9472" width="2.5703125" style="154" customWidth="1"/>
    <col min="9473" max="9473" width="17.140625" style="154" customWidth="1"/>
    <col min="9474" max="9474" width="19" style="154" customWidth="1"/>
    <col min="9475" max="9475" width="29.5703125" style="154" customWidth="1"/>
    <col min="9476" max="9476" width="21" style="154" customWidth="1"/>
    <col min="9477" max="9477" width="23.5703125" style="154" customWidth="1"/>
    <col min="9478" max="9478" width="26.28515625" style="154" customWidth="1"/>
    <col min="9479" max="9479" width="18.85546875" style="154" customWidth="1"/>
    <col min="9480" max="9727" width="9.140625" style="154"/>
    <col min="9728" max="9728" width="2.5703125" style="154" customWidth="1"/>
    <col min="9729" max="9729" width="17.140625" style="154" customWidth="1"/>
    <col min="9730" max="9730" width="19" style="154" customWidth="1"/>
    <col min="9731" max="9731" width="29.5703125" style="154" customWidth="1"/>
    <col min="9732" max="9732" width="21" style="154" customWidth="1"/>
    <col min="9733" max="9733" width="23.5703125" style="154" customWidth="1"/>
    <col min="9734" max="9734" width="26.28515625" style="154" customWidth="1"/>
    <col min="9735" max="9735" width="18.85546875" style="154" customWidth="1"/>
    <col min="9736" max="9983" width="9.140625" style="154"/>
    <col min="9984" max="9984" width="2.5703125" style="154" customWidth="1"/>
    <col min="9985" max="9985" width="17.140625" style="154" customWidth="1"/>
    <col min="9986" max="9986" width="19" style="154" customWidth="1"/>
    <col min="9987" max="9987" width="29.5703125" style="154" customWidth="1"/>
    <col min="9988" max="9988" width="21" style="154" customWidth="1"/>
    <col min="9989" max="9989" width="23.5703125" style="154" customWidth="1"/>
    <col min="9990" max="9990" width="26.28515625" style="154" customWidth="1"/>
    <col min="9991" max="9991" width="18.85546875" style="154" customWidth="1"/>
    <col min="9992" max="10239" width="9.140625" style="154"/>
    <col min="10240" max="10240" width="2.5703125" style="154" customWidth="1"/>
    <col min="10241" max="10241" width="17.140625" style="154" customWidth="1"/>
    <col min="10242" max="10242" width="19" style="154" customWidth="1"/>
    <col min="10243" max="10243" width="29.5703125" style="154" customWidth="1"/>
    <col min="10244" max="10244" width="21" style="154" customWidth="1"/>
    <col min="10245" max="10245" width="23.5703125" style="154" customWidth="1"/>
    <col min="10246" max="10246" width="26.28515625" style="154" customWidth="1"/>
    <col min="10247" max="10247" width="18.85546875" style="154" customWidth="1"/>
    <col min="10248" max="10495" width="9.140625" style="154"/>
    <col min="10496" max="10496" width="2.5703125" style="154" customWidth="1"/>
    <col min="10497" max="10497" width="17.140625" style="154" customWidth="1"/>
    <col min="10498" max="10498" width="19" style="154" customWidth="1"/>
    <col min="10499" max="10499" width="29.5703125" style="154" customWidth="1"/>
    <col min="10500" max="10500" width="21" style="154" customWidth="1"/>
    <col min="10501" max="10501" width="23.5703125" style="154" customWidth="1"/>
    <col min="10502" max="10502" width="26.28515625" style="154" customWidth="1"/>
    <col min="10503" max="10503" width="18.85546875" style="154" customWidth="1"/>
    <col min="10504" max="10751" width="9.140625" style="154"/>
    <col min="10752" max="10752" width="2.5703125" style="154" customWidth="1"/>
    <col min="10753" max="10753" width="17.140625" style="154" customWidth="1"/>
    <col min="10754" max="10754" width="19" style="154" customWidth="1"/>
    <col min="10755" max="10755" width="29.5703125" style="154" customWidth="1"/>
    <col min="10756" max="10756" width="21" style="154" customWidth="1"/>
    <col min="10757" max="10757" width="23.5703125" style="154" customWidth="1"/>
    <col min="10758" max="10758" width="26.28515625" style="154" customWidth="1"/>
    <col min="10759" max="10759" width="18.85546875" style="154" customWidth="1"/>
    <col min="10760" max="11007" width="9.140625" style="154"/>
    <col min="11008" max="11008" width="2.5703125" style="154" customWidth="1"/>
    <col min="11009" max="11009" width="17.140625" style="154" customWidth="1"/>
    <col min="11010" max="11010" width="19" style="154" customWidth="1"/>
    <col min="11011" max="11011" width="29.5703125" style="154" customWidth="1"/>
    <col min="11012" max="11012" width="21" style="154" customWidth="1"/>
    <col min="11013" max="11013" width="23.5703125" style="154" customWidth="1"/>
    <col min="11014" max="11014" width="26.28515625" style="154" customWidth="1"/>
    <col min="11015" max="11015" width="18.85546875" style="154" customWidth="1"/>
    <col min="11016" max="11263" width="9.140625" style="154"/>
    <col min="11264" max="11264" width="2.5703125" style="154" customWidth="1"/>
    <col min="11265" max="11265" width="17.140625" style="154" customWidth="1"/>
    <col min="11266" max="11266" width="19" style="154" customWidth="1"/>
    <col min="11267" max="11267" width="29.5703125" style="154" customWidth="1"/>
    <col min="11268" max="11268" width="21" style="154" customWidth="1"/>
    <col min="11269" max="11269" width="23.5703125" style="154" customWidth="1"/>
    <col min="11270" max="11270" width="26.28515625" style="154" customWidth="1"/>
    <col min="11271" max="11271" width="18.85546875" style="154" customWidth="1"/>
    <col min="11272" max="11519" width="9.140625" style="154"/>
    <col min="11520" max="11520" width="2.5703125" style="154" customWidth="1"/>
    <col min="11521" max="11521" width="17.140625" style="154" customWidth="1"/>
    <col min="11522" max="11522" width="19" style="154" customWidth="1"/>
    <col min="11523" max="11523" width="29.5703125" style="154" customWidth="1"/>
    <col min="11524" max="11524" width="21" style="154" customWidth="1"/>
    <col min="11525" max="11525" width="23.5703125" style="154" customWidth="1"/>
    <col min="11526" max="11526" width="26.28515625" style="154" customWidth="1"/>
    <col min="11527" max="11527" width="18.85546875" style="154" customWidth="1"/>
    <col min="11528" max="11775" width="9.140625" style="154"/>
    <col min="11776" max="11776" width="2.5703125" style="154" customWidth="1"/>
    <col min="11777" max="11777" width="17.140625" style="154" customWidth="1"/>
    <col min="11778" max="11778" width="19" style="154" customWidth="1"/>
    <col min="11779" max="11779" width="29.5703125" style="154" customWidth="1"/>
    <col min="11780" max="11780" width="21" style="154" customWidth="1"/>
    <col min="11781" max="11781" width="23.5703125" style="154" customWidth="1"/>
    <col min="11782" max="11782" width="26.28515625" style="154" customWidth="1"/>
    <col min="11783" max="11783" width="18.85546875" style="154" customWidth="1"/>
    <col min="11784" max="12031" width="9.140625" style="154"/>
    <col min="12032" max="12032" width="2.5703125" style="154" customWidth="1"/>
    <col min="12033" max="12033" width="17.140625" style="154" customWidth="1"/>
    <col min="12034" max="12034" width="19" style="154" customWidth="1"/>
    <col min="12035" max="12035" width="29.5703125" style="154" customWidth="1"/>
    <col min="12036" max="12036" width="21" style="154" customWidth="1"/>
    <col min="12037" max="12037" width="23.5703125" style="154" customWidth="1"/>
    <col min="12038" max="12038" width="26.28515625" style="154" customWidth="1"/>
    <col min="12039" max="12039" width="18.85546875" style="154" customWidth="1"/>
    <col min="12040" max="12287" width="9.140625" style="154"/>
    <col min="12288" max="12288" width="2.5703125" style="154" customWidth="1"/>
    <col min="12289" max="12289" width="17.140625" style="154" customWidth="1"/>
    <col min="12290" max="12290" width="19" style="154" customWidth="1"/>
    <col min="12291" max="12291" width="29.5703125" style="154" customWidth="1"/>
    <col min="12292" max="12292" width="21" style="154" customWidth="1"/>
    <col min="12293" max="12293" width="23.5703125" style="154" customWidth="1"/>
    <col min="12294" max="12294" width="26.28515625" style="154" customWidth="1"/>
    <col min="12295" max="12295" width="18.85546875" style="154" customWidth="1"/>
    <col min="12296" max="12543" width="9.140625" style="154"/>
    <col min="12544" max="12544" width="2.5703125" style="154" customWidth="1"/>
    <col min="12545" max="12545" width="17.140625" style="154" customWidth="1"/>
    <col min="12546" max="12546" width="19" style="154" customWidth="1"/>
    <col min="12547" max="12547" width="29.5703125" style="154" customWidth="1"/>
    <col min="12548" max="12548" width="21" style="154" customWidth="1"/>
    <col min="12549" max="12549" width="23.5703125" style="154" customWidth="1"/>
    <col min="12550" max="12550" width="26.28515625" style="154" customWidth="1"/>
    <col min="12551" max="12551" width="18.85546875" style="154" customWidth="1"/>
    <col min="12552" max="12799" width="9.140625" style="154"/>
    <col min="12800" max="12800" width="2.5703125" style="154" customWidth="1"/>
    <col min="12801" max="12801" width="17.140625" style="154" customWidth="1"/>
    <col min="12802" max="12802" width="19" style="154" customWidth="1"/>
    <col min="12803" max="12803" width="29.5703125" style="154" customWidth="1"/>
    <col min="12804" max="12804" width="21" style="154" customWidth="1"/>
    <col min="12805" max="12805" width="23.5703125" style="154" customWidth="1"/>
    <col min="12806" max="12806" width="26.28515625" style="154" customWidth="1"/>
    <col min="12807" max="12807" width="18.85546875" style="154" customWidth="1"/>
    <col min="12808" max="13055" width="9.140625" style="154"/>
    <col min="13056" max="13056" width="2.5703125" style="154" customWidth="1"/>
    <col min="13057" max="13057" width="17.140625" style="154" customWidth="1"/>
    <col min="13058" max="13058" width="19" style="154" customWidth="1"/>
    <col min="13059" max="13059" width="29.5703125" style="154" customWidth="1"/>
    <col min="13060" max="13060" width="21" style="154" customWidth="1"/>
    <col min="13061" max="13061" width="23.5703125" style="154" customWidth="1"/>
    <col min="13062" max="13062" width="26.28515625" style="154" customWidth="1"/>
    <col min="13063" max="13063" width="18.85546875" style="154" customWidth="1"/>
    <col min="13064" max="13311" width="9.140625" style="154"/>
    <col min="13312" max="13312" width="2.5703125" style="154" customWidth="1"/>
    <col min="13313" max="13313" width="17.140625" style="154" customWidth="1"/>
    <col min="13314" max="13314" width="19" style="154" customWidth="1"/>
    <col min="13315" max="13315" width="29.5703125" style="154" customWidth="1"/>
    <col min="13316" max="13316" width="21" style="154" customWidth="1"/>
    <col min="13317" max="13317" width="23.5703125" style="154" customWidth="1"/>
    <col min="13318" max="13318" width="26.28515625" style="154" customWidth="1"/>
    <col min="13319" max="13319" width="18.85546875" style="154" customWidth="1"/>
    <col min="13320" max="13567" width="9.140625" style="154"/>
    <col min="13568" max="13568" width="2.5703125" style="154" customWidth="1"/>
    <col min="13569" max="13569" width="17.140625" style="154" customWidth="1"/>
    <col min="13570" max="13570" width="19" style="154" customWidth="1"/>
    <col min="13571" max="13571" width="29.5703125" style="154" customWidth="1"/>
    <col min="13572" max="13572" width="21" style="154" customWidth="1"/>
    <col min="13573" max="13573" width="23.5703125" style="154" customWidth="1"/>
    <col min="13574" max="13574" width="26.28515625" style="154" customWidth="1"/>
    <col min="13575" max="13575" width="18.85546875" style="154" customWidth="1"/>
    <col min="13576" max="13823" width="9.140625" style="154"/>
    <col min="13824" max="13824" width="2.5703125" style="154" customWidth="1"/>
    <col min="13825" max="13825" width="17.140625" style="154" customWidth="1"/>
    <col min="13826" max="13826" width="19" style="154" customWidth="1"/>
    <col min="13827" max="13827" width="29.5703125" style="154" customWidth="1"/>
    <col min="13828" max="13828" width="21" style="154" customWidth="1"/>
    <col min="13829" max="13829" width="23.5703125" style="154" customWidth="1"/>
    <col min="13830" max="13830" width="26.28515625" style="154" customWidth="1"/>
    <col min="13831" max="13831" width="18.85546875" style="154" customWidth="1"/>
    <col min="13832" max="14079" width="9.140625" style="154"/>
    <col min="14080" max="14080" width="2.5703125" style="154" customWidth="1"/>
    <col min="14081" max="14081" width="17.140625" style="154" customWidth="1"/>
    <col min="14082" max="14082" width="19" style="154" customWidth="1"/>
    <col min="14083" max="14083" width="29.5703125" style="154" customWidth="1"/>
    <col min="14084" max="14084" width="21" style="154" customWidth="1"/>
    <col min="14085" max="14085" width="23.5703125" style="154" customWidth="1"/>
    <col min="14086" max="14086" width="26.28515625" style="154" customWidth="1"/>
    <col min="14087" max="14087" width="18.85546875" style="154" customWidth="1"/>
    <col min="14088" max="14335" width="9.140625" style="154"/>
    <col min="14336" max="14336" width="2.5703125" style="154" customWidth="1"/>
    <col min="14337" max="14337" width="17.140625" style="154" customWidth="1"/>
    <col min="14338" max="14338" width="19" style="154" customWidth="1"/>
    <col min="14339" max="14339" width="29.5703125" style="154" customWidth="1"/>
    <col min="14340" max="14340" width="21" style="154" customWidth="1"/>
    <col min="14341" max="14341" width="23.5703125" style="154" customWidth="1"/>
    <col min="14342" max="14342" width="26.28515625" style="154" customWidth="1"/>
    <col min="14343" max="14343" width="18.85546875" style="154" customWidth="1"/>
    <col min="14344" max="14591" width="9.140625" style="154"/>
    <col min="14592" max="14592" width="2.5703125" style="154" customWidth="1"/>
    <col min="14593" max="14593" width="17.140625" style="154" customWidth="1"/>
    <col min="14594" max="14594" width="19" style="154" customWidth="1"/>
    <col min="14595" max="14595" width="29.5703125" style="154" customWidth="1"/>
    <col min="14596" max="14596" width="21" style="154" customWidth="1"/>
    <col min="14597" max="14597" width="23.5703125" style="154" customWidth="1"/>
    <col min="14598" max="14598" width="26.28515625" style="154" customWidth="1"/>
    <col min="14599" max="14599" width="18.85546875" style="154" customWidth="1"/>
    <col min="14600" max="14847" width="9.140625" style="154"/>
    <col min="14848" max="14848" width="2.5703125" style="154" customWidth="1"/>
    <col min="14849" max="14849" width="17.140625" style="154" customWidth="1"/>
    <col min="14850" max="14850" width="19" style="154" customWidth="1"/>
    <col min="14851" max="14851" width="29.5703125" style="154" customWidth="1"/>
    <col min="14852" max="14852" width="21" style="154" customWidth="1"/>
    <col min="14853" max="14853" width="23.5703125" style="154" customWidth="1"/>
    <col min="14854" max="14854" width="26.28515625" style="154" customWidth="1"/>
    <col min="14855" max="14855" width="18.85546875" style="154" customWidth="1"/>
    <col min="14856" max="15103" width="9.140625" style="154"/>
    <col min="15104" max="15104" width="2.5703125" style="154" customWidth="1"/>
    <col min="15105" max="15105" width="17.140625" style="154" customWidth="1"/>
    <col min="15106" max="15106" width="19" style="154" customWidth="1"/>
    <col min="15107" max="15107" width="29.5703125" style="154" customWidth="1"/>
    <col min="15108" max="15108" width="21" style="154" customWidth="1"/>
    <col min="15109" max="15109" width="23.5703125" style="154" customWidth="1"/>
    <col min="15110" max="15110" width="26.28515625" style="154" customWidth="1"/>
    <col min="15111" max="15111" width="18.85546875" style="154" customWidth="1"/>
    <col min="15112" max="15359" width="9.140625" style="154"/>
    <col min="15360" max="15360" width="2.5703125" style="154" customWidth="1"/>
    <col min="15361" max="15361" width="17.140625" style="154" customWidth="1"/>
    <col min="15362" max="15362" width="19" style="154" customWidth="1"/>
    <col min="15363" max="15363" width="29.5703125" style="154" customWidth="1"/>
    <col min="15364" max="15364" width="21" style="154" customWidth="1"/>
    <col min="15365" max="15365" width="23.5703125" style="154" customWidth="1"/>
    <col min="15366" max="15366" width="26.28515625" style="154" customWidth="1"/>
    <col min="15367" max="15367" width="18.85546875" style="154" customWidth="1"/>
    <col min="15368" max="15615" width="9.140625" style="154"/>
    <col min="15616" max="15616" width="2.5703125" style="154" customWidth="1"/>
    <col min="15617" max="15617" width="17.140625" style="154" customWidth="1"/>
    <col min="15618" max="15618" width="19" style="154" customWidth="1"/>
    <col min="15619" max="15619" width="29.5703125" style="154" customWidth="1"/>
    <col min="15620" max="15620" width="21" style="154" customWidth="1"/>
    <col min="15621" max="15621" width="23.5703125" style="154" customWidth="1"/>
    <col min="15622" max="15622" width="26.28515625" style="154" customWidth="1"/>
    <col min="15623" max="15623" width="18.85546875" style="154" customWidth="1"/>
    <col min="15624" max="15871" width="9.140625" style="154"/>
    <col min="15872" max="15872" width="2.5703125" style="154" customWidth="1"/>
    <col min="15873" max="15873" width="17.140625" style="154" customWidth="1"/>
    <col min="15874" max="15874" width="19" style="154" customWidth="1"/>
    <col min="15875" max="15875" width="29.5703125" style="154" customWidth="1"/>
    <col min="15876" max="15876" width="21" style="154" customWidth="1"/>
    <col min="15877" max="15877" width="23.5703125" style="154" customWidth="1"/>
    <col min="15878" max="15878" width="26.28515625" style="154" customWidth="1"/>
    <col min="15879" max="15879" width="18.85546875" style="154" customWidth="1"/>
    <col min="15880" max="16127" width="9.140625" style="154"/>
    <col min="16128" max="16128" width="2.5703125" style="154" customWidth="1"/>
    <col min="16129" max="16129" width="17.140625" style="154" customWidth="1"/>
    <col min="16130" max="16130" width="19" style="154" customWidth="1"/>
    <col min="16131" max="16131" width="29.5703125" style="154" customWidth="1"/>
    <col min="16132" max="16132" width="21" style="154" customWidth="1"/>
    <col min="16133" max="16133" width="23.5703125" style="154" customWidth="1"/>
    <col min="16134" max="16134" width="26.28515625" style="154" customWidth="1"/>
    <col min="16135" max="16135" width="18.85546875" style="154" customWidth="1"/>
    <col min="16136" max="16384" width="9.140625" style="154"/>
  </cols>
  <sheetData>
    <row r="3" spans="1:11" x14ac:dyDescent="0.2">
      <c r="I3" s="551" t="s">
        <v>307</v>
      </c>
      <c r="J3" s="552"/>
      <c r="K3" s="553"/>
    </row>
    <row r="4" spans="1:11" customFormat="1" x14ac:dyDescent="0.2"/>
    <row r="5" spans="1:11" customFormat="1" ht="63.75" customHeight="1" x14ac:dyDescent="0.2">
      <c r="A5" s="313" t="s">
        <v>146</v>
      </c>
      <c r="B5" s="817">
        <f>N_HankkeenNimi</f>
        <v>0</v>
      </c>
      <c r="C5" s="818"/>
      <c r="D5" s="818"/>
      <c r="E5" s="818"/>
      <c r="F5" s="818"/>
      <c r="G5" s="819"/>
    </row>
    <row r="6" spans="1:11" x14ac:dyDescent="0.2">
      <c r="G6" s="155"/>
    </row>
    <row r="7" spans="1:11" ht="15" x14ac:dyDescent="0.25">
      <c r="A7" s="310" t="s">
        <v>333</v>
      </c>
      <c r="B7" s="354" t="s">
        <v>176</v>
      </c>
      <c r="C7" s="315"/>
      <c r="D7" s="311"/>
      <c r="E7" s="311"/>
      <c r="F7" s="311"/>
      <c r="G7" s="355">
        <f>SUM(G12:G53)</f>
        <v>0</v>
      </c>
    </row>
    <row r="8" spans="1:11" customFormat="1" x14ac:dyDescent="0.2"/>
    <row r="9" spans="1:11" customFormat="1" ht="63.75" customHeight="1" x14ac:dyDescent="0.2">
      <c r="A9" s="313" t="s">
        <v>177</v>
      </c>
      <c r="B9" s="817">
        <f>N_Tavoite3Toiminto3</f>
        <v>0</v>
      </c>
      <c r="C9" s="818"/>
      <c r="D9" s="818"/>
      <c r="E9" s="818"/>
      <c r="F9" s="818"/>
      <c r="G9" s="819"/>
    </row>
    <row r="10" spans="1:11" customFormat="1" x14ac:dyDescent="0.2">
      <c r="G10" s="156"/>
    </row>
    <row r="11" spans="1:11" customFormat="1" ht="75" x14ac:dyDescent="0.2">
      <c r="A11" s="356" t="s">
        <v>178</v>
      </c>
      <c r="B11" s="356" t="s">
        <v>255</v>
      </c>
      <c r="C11" s="356" t="s">
        <v>179</v>
      </c>
      <c r="D11" s="356" t="s">
        <v>323</v>
      </c>
      <c r="E11" s="352" t="s">
        <v>257</v>
      </c>
      <c r="F11" s="356" t="s">
        <v>548</v>
      </c>
      <c r="G11" s="352" t="s">
        <v>258</v>
      </c>
    </row>
    <row r="12" spans="1:11" customFormat="1" ht="13.35" customHeight="1" x14ac:dyDescent="0.2">
      <c r="A12" s="212" t="s">
        <v>322</v>
      </c>
      <c r="B12" s="213"/>
      <c r="C12" s="212"/>
      <c r="D12" s="214"/>
      <c r="E12" s="214"/>
      <c r="F12" s="215"/>
      <c r="G12" s="216">
        <v>0</v>
      </c>
    </row>
    <row r="13" spans="1:11" customFormat="1" ht="13.35" customHeight="1" x14ac:dyDescent="0.2">
      <c r="A13" s="212"/>
      <c r="B13" s="213"/>
      <c r="C13" s="217"/>
      <c r="D13" s="214"/>
      <c r="E13" s="214"/>
      <c r="F13" s="215"/>
      <c r="G13" s="214"/>
      <c r="I13" s="154"/>
    </row>
    <row r="14" spans="1:11" customFormat="1" ht="13.35" customHeight="1" x14ac:dyDescent="0.2">
      <c r="A14" s="212"/>
      <c r="B14" s="213"/>
      <c r="C14" s="217"/>
      <c r="D14" s="214"/>
      <c r="E14" s="214"/>
      <c r="F14" s="215"/>
      <c r="G14" s="214"/>
    </row>
    <row r="15" spans="1:11" ht="13.35" customHeight="1" x14ac:dyDescent="0.2">
      <c r="A15" s="212"/>
      <c r="B15" s="213"/>
      <c r="C15" s="217"/>
      <c r="D15" s="214"/>
      <c r="E15" s="214"/>
      <c r="F15" s="215"/>
      <c r="G15" s="214"/>
    </row>
    <row r="16" spans="1:11" ht="13.35" customHeight="1" x14ac:dyDescent="0.2">
      <c r="A16" s="212"/>
      <c r="B16" s="213"/>
      <c r="C16" s="217"/>
      <c r="D16" s="214"/>
      <c r="E16" s="214"/>
      <c r="F16" s="215"/>
      <c r="G16" s="214"/>
    </row>
    <row r="17" spans="1:7" ht="13.15" customHeight="1" x14ac:dyDescent="0.2">
      <c r="A17" s="212"/>
      <c r="B17" s="213"/>
      <c r="C17" s="217"/>
      <c r="D17" s="214"/>
      <c r="E17" s="214"/>
      <c r="F17" s="215"/>
      <c r="G17" s="214"/>
    </row>
    <row r="18" spans="1:7" ht="13.15" customHeight="1" x14ac:dyDescent="0.2">
      <c r="A18" s="212"/>
      <c r="B18" s="213"/>
      <c r="C18" s="217"/>
      <c r="D18" s="214"/>
      <c r="E18" s="214"/>
      <c r="F18" s="215"/>
      <c r="G18" s="214"/>
    </row>
    <row r="19" spans="1:7" ht="13.15" customHeight="1" x14ac:dyDescent="0.2">
      <c r="A19" s="212"/>
      <c r="B19" s="213"/>
      <c r="C19" s="217"/>
      <c r="D19" s="214"/>
      <c r="E19" s="214"/>
      <c r="F19" s="215"/>
      <c r="G19" s="214"/>
    </row>
    <row r="20" spans="1:7" ht="13.15" customHeight="1" x14ac:dyDescent="0.2">
      <c r="A20" s="212"/>
      <c r="B20" s="213"/>
      <c r="C20" s="217"/>
      <c r="D20" s="214"/>
      <c r="E20" s="214"/>
      <c r="F20" s="215"/>
      <c r="G20" s="214"/>
    </row>
    <row r="21" spans="1:7" ht="13.15" customHeight="1" x14ac:dyDescent="0.2">
      <c r="A21" s="212"/>
      <c r="B21" s="213"/>
      <c r="C21" s="217"/>
      <c r="D21" s="214"/>
      <c r="E21" s="214"/>
      <c r="F21" s="215"/>
      <c r="G21" s="214"/>
    </row>
    <row r="22" spans="1:7" ht="13.15" customHeight="1" x14ac:dyDescent="0.2">
      <c r="A22" s="212"/>
      <c r="B22" s="213"/>
      <c r="C22" s="217"/>
      <c r="D22" s="214"/>
      <c r="E22" s="214"/>
      <c r="F22" s="215"/>
      <c r="G22" s="214"/>
    </row>
    <row r="23" spans="1:7" ht="13.15" customHeight="1" x14ac:dyDescent="0.2">
      <c r="A23" s="212"/>
      <c r="B23" s="213"/>
      <c r="C23" s="217"/>
      <c r="D23" s="214"/>
      <c r="E23" s="214"/>
      <c r="F23" s="215"/>
      <c r="G23" s="214"/>
    </row>
    <row r="24" spans="1:7" ht="13.15" customHeight="1" x14ac:dyDescent="0.2">
      <c r="A24" s="212"/>
      <c r="B24" s="213"/>
      <c r="C24" s="217"/>
      <c r="D24" s="214"/>
      <c r="E24" s="214"/>
      <c r="F24" s="215"/>
      <c r="G24" s="214"/>
    </row>
    <row r="25" spans="1:7" ht="13.15" customHeight="1" x14ac:dyDescent="0.2">
      <c r="A25" s="212"/>
      <c r="B25" s="213"/>
      <c r="C25" s="217"/>
      <c r="D25" s="214"/>
      <c r="E25" s="214"/>
      <c r="F25" s="215"/>
      <c r="G25" s="214"/>
    </row>
    <row r="26" spans="1:7" ht="13.15" customHeight="1" x14ac:dyDescent="0.2">
      <c r="A26" s="212"/>
      <c r="B26" s="213"/>
      <c r="C26" s="217"/>
      <c r="D26" s="214"/>
      <c r="E26" s="214"/>
      <c r="F26" s="215"/>
      <c r="G26" s="214"/>
    </row>
    <row r="27" spans="1:7" ht="13.15" customHeight="1" x14ac:dyDescent="0.2">
      <c r="A27" s="212"/>
      <c r="B27" s="213"/>
      <c r="C27" s="217"/>
      <c r="D27" s="214"/>
      <c r="E27" s="214"/>
      <c r="F27" s="215"/>
      <c r="G27" s="214"/>
    </row>
    <row r="28" spans="1:7" ht="13.15" customHeight="1" x14ac:dyDescent="0.2">
      <c r="A28" s="212"/>
      <c r="B28" s="213"/>
      <c r="C28" s="217"/>
      <c r="D28" s="214"/>
      <c r="E28" s="214"/>
      <c r="F28" s="215"/>
      <c r="G28" s="214"/>
    </row>
    <row r="29" spans="1:7" ht="13.15" customHeight="1" x14ac:dyDescent="0.2">
      <c r="A29" s="212"/>
      <c r="B29" s="213"/>
      <c r="C29" s="217"/>
      <c r="D29" s="214"/>
      <c r="E29" s="214"/>
      <c r="F29" s="215"/>
      <c r="G29" s="214"/>
    </row>
    <row r="30" spans="1:7" ht="13.15" customHeight="1" x14ac:dyDescent="0.2">
      <c r="A30" s="212"/>
      <c r="B30" s="213"/>
      <c r="C30" s="217"/>
      <c r="D30" s="214"/>
      <c r="E30" s="214"/>
      <c r="F30" s="215"/>
      <c r="G30" s="214"/>
    </row>
    <row r="31" spans="1:7" ht="13.15" customHeight="1" x14ac:dyDescent="0.2">
      <c r="A31" s="212"/>
      <c r="B31" s="213"/>
      <c r="C31" s="217"/>
      <c r="D31" s="214"/>
      <c r="E31" s="214"/>
      <c r="F31" s="215"/>
      <c r="G31" s="214"/>
    </row>
    <row r="32" spans="1:7" ht="13.15" customHeight="1" x14ac:dyDescent="0.2">
      <c r="A32" s="212"/>
      <c r="B32" s="213"/>
      <c r="C32" s="217"/>
      <c r="D32" s="214"/>
      <c r="E32" s="214"/>
      <c r="F32" s="215"/>
      <c r="G32" s="214"/>
    </row>
    <row r="33" spans="1:7" ht="13.15" customHeight="1" x14ac:dyDescent="0.2">
      <c r="A33" s="212"/>
      <c r="B33" s="213"/>
      <c r="C33" s="217"/>
      <c r="D33" s="214"/>
      <c r="E33" s="214"/>
      <c r="F33" s="215"/>
      <c r="G33" s="214"/>
    </row>
    <row r="34" spans="1:7" ht="13.15" customHeight="1" x14ac:dyDescent="0.2">
      <c r="A34" s="212"/>
      <c r="B34" s="213"/>
      <c r="C34" s="217"/>
      <c r="D34" s="214"/>
      <c r="E34" s="214"/>
      <c r="F34" s="215"/>
      <c r="G34" s="214"/>
    </row>
    <row r="35" spans="1:7" ht="13.15" customHeight="1" x14ac:dyDescent="0.2">
      <c r="A35" s="212"/>
      <c r="B35" s="213"/>
      <c r="C35" s="217"/>
      <c r="D35" s="214"/>
      <c r="E35" s="214"/>
      <c r="F35" s="215"/>
      <c r="G35" s="214"/>
    </row>
    <row r="36" spans="1:7" ht="13.15" customHeight="1" x14ac:dyDescent="0.2">
      <c r="A36" s="212"/>
      <c r="B36" s="213"/>
      <c r="C36" s="217"/>
      <c r="D36" s="214"/>
      <c r="E36" s="214"/>
      <c r="F36" s="215"/>
      <c r="G36" s="214"/>
    </row>
    <row r="37" spans="1:7" ht="13.15" customHeight="1" x14ac:dyDescent="0.2">
      <c r="A37" s="212"/>
      <c r="B37" s="213"/>
      <c r="C37" s="217"/>
      <c r="D37" s="214"/>
      <c r="E37" s="214"/>
      <c r="F37" s="215"/>
      <c r="G37" s="214"/>
    </row>
    <row r="38" spans="1:7" ht="13.15" customHeight="1" x14ac:dyDescent="0.2">
      <c r="A38" s="212"/>
      <c r="B38" s="213"/>
      <c r="C38" s="217"/>
      <c r="D38" s="214"/>
      <c r="E38" s="214"/>
      <c r="F38" s="215"/>
      <c r="G38" s="214"/>
    </row>
    <row r="39" spans="1:7" ht="13.15" customHeight="1" x14ac:dyDescent="0.2">
      <c r="A39" s="212"/>
      <c r="B39" s="213"/>
      <c r="C39" s="217"/>
      <c r="D39" s="214"/>
      <c r="E39" s="214"/>
      <c r="F39" s="215"/>
      <c r="G39" s="214"/>
    </row>
    <row r="40" spans="1:7" ht="13.15" customHeight="1" x14ac:dyDescent="0.2">
      <c r="A40" s="212"/>
      <c r="B40" s="213"/>
      <c r="C40" s="217"/>
      <c r="D40" s="214"/>
      <c r="E40" s="214"/>
      <c r="F40" s="215"/>
      <c r="G40" s="214"/>
    </row>
    <row r="41" spans="1:7" ht="13.15" customHeight="1" x14ac:dyDescent="0.2">
      <c r="A41" s="212"/>
      <c r="B41" s="213"/>
      <c r="C41" s="217"/>
      <c r="D41" s="214"/>
      <c r="E41" s="214"/>
      <c r="F41" s="215"/>
      <c r="G41" s="214"/>
    </row>
    <row r="42" spans="1:7" ht="13.15" customHeight="1" x14ac:dyDescent="0.2">
      <c r="A42" s="212"/>
      <c r="B42" s="213"/>
      <c r="C42" s="217"/>
      <c r="D42" s="214"/>
      <c r="E42" s="214"/>
      <c r="F42" s="215"/>
      <c r="G42" s="214"/>
    </row>
    <row r="43" spans="1:7" ht="13.15" customHeight="1" x14ac:dyDescent="0.2">
      <c r="A43" s="212"/>
      <c r="B43" s="213"/>
      <c r="C43" s="217"/>
      <c r="D43" s="214"/>
      <c r="E43" s="214"/>
      <c r="F43" s="215"/>
      <c r="G43" s="214"/>
    </row>
    <row r="44" spans="1:7" ht="13.15" customHeight="1" x14ac:dyDescent="0.2">
      <c r="A44" s="212"/>
      <c r="B44" s="213"/>
      <c r="C44" s="217"/>
      <c r="D44" s="214"/>
      <c r="E44" s="214"/>
      <c r="F44" s="215"/>
      <c r="G44" s="214"/>
    </row>
    <row r="45" spans="1:7" ht="13.15" customHeight="1" x14ac:dyDescent="0.2">
      <c r="A45" s="212"/>
      <c r="B45" s="213"/>
      <c r="C45" s="217"/>
      <c r="D45" s="214"/>
      <c r="E45" s="214"/>
      <c r="F45" s="215"/>
      <c r="G45" s="214"/>
    </row>
    <row r="46" spans="1:7" ht="13.15" customHeight="1" x14ac:dyDescent="0.2">
      <c r="A46" s="212"/>
      <c r="B46" s="213"/>
      <c r="C46" s="217"/>
      <c r="D46" s="214"/>
      <c r="E46" s="214"/>
      <c r="F46" s="215"/>
      <c r="G46" s="214"/>
    </row>
    <row r="47" spans="1:7" ht="13.15" customHeight="1" x14ac:dyDescent="0.2">
      <c r="A47" s="212"/>
      <c r="B47" s="213"/>
      <c r="C47" s="217"/>
      <c r="D47" s="214"/>
      <c r="E47" s="214"/>
      <c r="F47" s="215"/>
      <c r="G47" s="214"/>
    </row>
    <row r="48" spans="1:7" ht="13.15" customHeight="1" x14ac:dyDescent="0.2">
      <c r="A48" s="212"/>
      <c r="B48" s="213"/>
      <c r="C48" s="217"/>
      <c r="D48" s="214"/>
      <c r="E48" s="214"/>
      <c r="F48" s="215"/>
      <c r="G48" s="214"/>
    </row>
    <row r="49" spans="1:7" ht="13.15" customHeight="1" x14ac:dyDescent="0.2">
      <c r="A49" s="212"/>
      <c r="B49" s="213"/>
      <c r="C49" s="217"/>
      <c r="D49" s="214"/>
      <c r="E49" s="214"/>
      <c r="F49" s="215"/>
      <c r="G49" s="214"/>
    </row>
    <row r="50" spans="1:7" ht="13.15" customHeight="1" x14ac:dyDescent="0.2">
      <c r="A50" s="212"/>
      <c r="B50" s="213"/>
      <c r="C50" s="217"/>
      <c r="D50" s="214"/>
      <c r="E50" s="214"/>
      <c r="F50" s="215"/>
      <c r="G50" s="214"/>
    </row>
    <row r="51" spans="1:7" ht="13.15" customHeight="1" x14ac:dyDescent="0.2">
      <c r="A51" s="212"/>
      <c r="B51" s="213"/>
      <c r="C51" s="217"/>
      <c r="D51" s="214"/>
      <c r="E51" s="214"/>
      <c r="F51" s="215"/>
      <c r="G51" s="214"/>
    </row>
    <row r="52" spans="1:7" ht="13.15" customHeight="1" x14ac:dyDescent="0.2">
      <c r="A52" s="212"/>
      <c r="B52" s="213"/>
      <c r="C52" s="217"/>
      <c r="D52" s="214"/>
      <c r="E52" s="214"/>
      <c r="F52" s="215"/>
      <c r="G52" s="214"/>
    </row>
    <row r="53" spans="1:7" ht="13.15" customHeight="1" x14ac:dyDescent="0.2">
      <c r="A53" s="212"/>
      <c r="B53" s="213"/>
      <c r="C53" s="217"/>
      <c r="D53" s="214"/>
      <c r="E53" s="214"/>
      <c r="F53" s="215"/>
      <c r="G53" s="214"/>
    </row>
    <row r="54" spans="1:7" ht="13.15" customHeight="1" x14ac:dyDescent="0.2"/>
    <row r="55" spans="1:7" ht="13.15" customHeight="1" x14ac:dyDescent="0.2"/>
    <row r="56" spans="1:7" ht="13.15" customHeight="1" x14ac:dyDescent="0.2">
      <c r="A56" s="836" t="s">
        <v>148</v>
      </c>
      <c r="B56" s="837"/>
      <c r="C56" s="837"/>
      <c r="D56" s="838"/>
      <c r="E56" s="1"/>
      <c r="F56" s="1"/>
    </row>
    <row r="57" spans="1:7" x14ac:dyDescent="0.2">
      <c r="A57" s="649"/>
      <c r="B57" s="567"/>
      <c r="C57" s="567"/>
      <c r="D57" s="650"/>
      <c r="E57" s="235"/>
      <c r="F57" s="235"/>
    </row>
    <row r="58" spans="1:7" x14ac:dyDescent="0.2">
      <c r="A58" s="649"/>
      <c r="B58" s="567"/>
      <c r="C58" s="567"/>
      <c r="D58" s="650"/>
      <c r="E58" s="235"/>
      <c r="F58" s="235"/>
    </row>
    <row r="59" spans="1:7" x14ac:dyDescent="0.2">
      <c r="A59" s="649"/>
      <c r="B59" s="567"/>
      <c r="C59" s="567"/>
      <c r="D59" s="650"/>
      <c r="E59" s="235"/>
      <c r="F59" s="235"/>
    </row>
    <row r="60" spans="1:7" x14ac:dyDescent="0.2">
      <c r="A60" s="651"/>
      <c r="B60" s="652"/>
      <c r="C60" s="652"/>
      <c r="D60" s="653"/>
      <c r="E60" s="235"/>
      <c r="F60" s="235"/>
    </row>
  </sheetData>
  <sheetProtection selectLockedCells="1"/>
  <mergeCells count="5">
    <mergeCell ref="B5:G5"/>
    <mergeCell ref="B9:G9"/>
    <mergeCell ref="A57:D60"/>
    <mergeCell ref="I3:K3"/>
    <mergeCell ref="A56:D56"/>
  </mergeCells>
  <dataValidations count="9">
    <dataValidation allowBlank="1" showInputMessage="1" showErrorMessage="1" promptTitle="OHJE" prompt="Kirjaa budetin toiminto-välilehdille hakemuslomakkeelle kirjaamasi toiminnot yksi kerrallaan." sqref="G10 JC10 SY10 ACU10 AMQ10 AWM10 BGI10 BQE10 CAA10 CJW10 CTS10 DDO10 DNK10 DXG10 EHC10 EQY10 FAU10 FKQ10 FUM10 GEI10 GOE10 GYA10 HHW10 HRS10 IBO10 ILK10 IVG10 JFC10 JOY10 JYU10 KIQ10 KSM10 LCI10 LME10 LWA10 MFW10 MPS10 MZO10 NJK10 NTG10 ODC10 OMY10 OWU10 PGQ10 PQM10 QAI10 QKE10 QUA10 RDW10 RNS10 RXO10 SHK10 SRG10 TBC10 TKY10 TUU10 UEQ10 UOM10 UYI10 VIE10 VSA10 WBW10 WLS10 WVO10 G65546 JC65546 SY65546 ACU65546 AMQ65546 AWM65546 BGI65546 BQE65546 CAA65546 CJW65546 CTS65546 DDO65546 DNK65546 DXG65546 EHC65546 EQY65546 FAU65546 FKQ65546 FUM65546 GEI65546 GOE65546 GYA65546 HHW65546 HRS65546 IBO65546 ILK65546 IVG65546 JFC65546 JOY65546 JYU65546 KIQ65546 KSM65546 LCI65546 LME65546 LWA65546 MFW65546 MPS65546 MZO65546 NJK65546 NTG65546 ODC65546 OMY65546 OWU65546 PGQ65546 PQM65546 QAI65546 QKE65546 QUA65546 RDW65546 RNS65546 RXO65546 SHK65546 SRG65546 TBC65546 TKY65546 TUU65546 UEQ65546 UOM65546 UYI65546 VIE65546 VSA65546 WBW65546 WLS65546 WVO65546 G131082 JC131082 SY131082 ACU131082 AMQ131082 AWM131082 BGI131082 BQE131082 CAA131082 CJW131082 CTS131082 DDO131082 DNK131082 DXG131082 EHC131082 EQY131082 FAU131082 FKQ131082 FUM131082 GEI131082 GOE131082 GYA131082 HHW131082 HRS131082 IBO131082 ILK131082 IVG131082 JFC131082 JOY131082 JYU131082 KIQ131082 KSM131082 LCI131082 LME131082 LWA131082 MFW131082 MPS131082 MZO131082 NJK131082 NTG131082 ODC131082 OMY131082 OWU131082 PGQ131082 PQM131082 QAI131082 QKE131082 QUA131082 RDW131082 RNS131082 RXO131082 SHK131082 SRG131082 TBC131082 TKY131082 TUU131082 UEQ131082 UOM131082 UYI131082 VIE131082 VSA131082 WBW131082 WLS131082 WVO131082 G196618 JC196618 SY196618 ACU196618 AMQ196618 AWM196618 BGI196618 BQE196618 CAA196618 CJW196618 CTS196618 DDO196618 DNK196618 DXG196618 EHC196618 EQY196618 FAU196618 FKQ196618 FUM196618 GEI196618 GOE196618 GYA196618 HHW196618 HRS196618 IBO196618 ILK196618 IVG196618 JFC196618 JOY196618 JYU196618 KIQ196618 KSM196618 LCI196618 LME196618 LWA196618 MFW196618 MPS196618 MZO196618 NJK196618 NTG196618 ODC196618 OMY196618 OWU196618 PGQ196618 PQM196618 QAI196618 QKE196618 QUA196618 RDW196618 RNS196618 RXO196618 SHK196618 SRG196618 TBC196618 TKY196618 TUU196618 UEQ196618 UOM196618 UYI196618 VIE196618 VSA196618 WBW196618 WLS196618 WVO196618 G262154 JC262154 SY262154 ACU262154 AMQ262154 AWM262154 BGI262154 BQE262154 CAA262154 CJW262154 CTS262154 DDO262154 DNK262154 DXG262154 EHC262154 EQY262154 FAU262154 FKQ262154 FUM262154 GEI262154 GOE262154 GYA262154 HHW262154 HRS262154 IBO262154 ILK262154 IVG262154 JFC262154 JOY262154 JYU262154 KIQ262154 KSM262154 LCI262154 LME262154 LWA262154 MFW262154 MPS262154 MZO262154 NJK262154 NTG262154 ODC262154 OMY262154 OWU262154 PGQ262154 PQM262154 QAI262154 QKE262154 QUA262154 RDW262154 RNS262154 RXO262154 SHK262154 SRG262154 TBC262154 TKY262154 TUU262154 UEQ262154 UOM262154 UYI262154 VIE262154 VSA262154 WBW262154 WLS262154 WVO262154 G327690 JC327690 SY327690 ACU327690 AMQ327690 AWM327690 BGI327690 BQE327690 CAA327690 CJW327690 CTS327690 DDO327690 DNK327690 DXG327690 EHC327690 EQY327690 FAU327690 FKQ327690 FUM327690 GEI327690 GOE327690 GYA327690 HHW327690 HRS327690 IBO327690 ILK327690 IVG327690 JFC327690 JOY327690 JYU327690 KIQ327690 KSM327690 LCI327690 LME327690 LWA327690 MFW327690 MPS327690 MZO327690 NJK327690 NTG327690 ODC327690 OMY327690 OWU327690 PGQ327690 PQM327690 QAI327690 QKE327690 QUA327690 RDW327690 RNS327690 RXO327690 SHK327690 SRG327690 TBC327690 TKY327690 TUU327690 UEQ327690 UOM327690 UYI327690 VIE327690 VSA327690 WBW327690 WLS327690 WVO327690 G393226 JC393226 SY393226 ACU393226 AMQ393226 AWM393226 BGI393226 BQE393226 CAA393226 CJW393226 CTS393226 DDO393226 DNK393226 DXG393226 EHC393226 EQY393226 FAU393226 FKQ393226 FUM393226 GEI393226 GOE393226 GYA393226 HHW393226 HRS393226 IBO393226 ILK393226 IVG393226 JFC393226 JOY393226 JYU393226 KIQ393226 KSM393226 LCI393226 LME393226 LWA393226 MFW393226 MPS393226 MZO393226 NJK393226 NTG393226 ODC393226 OMY393226 OWU393226 PGQ393226 PQM393226 QAI393226 QKE393226 QUA393226 RDW393226 RNS393226 RXO393226 SHK393226 SRG393226 TBC393226 TKY393226 TUU393226 UEQ393226 UOM393226 UYI393226 VIE393226 VSA393226 WBW393226 WLS393226 WVO393226 G458762 JC458762 SY458762 ACU458762 AMQ458762 AWM458762 BGI458762 BQE458762 CAA458762 CJW458762 CTS458762 DDO458762 DNK458762 DXG458762 EHC458762 EQY458762 FAU458762 FKQ458762 FUM458762 GEI458762 GOE458762 GYA458762 HHW458762 HRS458762 IBO458762 ILK458762 IVG458762 JFC458762 JOY458762 JYU458762 KIQ458762 KSM458762 LCI458762 LME458762 LWA458762 MFW458762 MPS458762 MZO458762 NJK458762 NTG458762 ODC458762 OMY458762 OWU458762 PGQ458762 PQM458762 QAI458762 QKE458762 QUA458762 RDW458762 RNS458762 RXO458762 SHK458762 SRG458762 TBC458762 TKY458762 TUU458762 UEQ458762 UOM458762 UYI458762 VIE458762 VSA458762 WBW458762 WLS458762 WVO458762 G524298 JC524298 SY524298 ACU524298 AMQ524298 AWM524298 BGI524298 BQE524298 CAA524298 CJW524298 CTS524298 DDO524298 DNK524298 DXG524298 EHC524298 EQY524298 FAU524298 FKQ524298 FUM524298 GEI524298 GOE524298 GYA524298 HHW524298 HRS524298 IBO524298 ILK524298 IVG524298 JFC524298 JOY524298 JYU524298 KIQ524298 KSM524298 LCI524298 LME524298 LWA524298 MFW524298 MPS524298 MZO524298 NJK524298 NTG524298 ODC524298 OMY524298 OWU524298 PGQ524298 PQM524298 QAI524298 QKE524298 QUA524298 RDW524298 RNS524298 RXO524298 SHK524298 SRG524298 TBC524298 TKY524298 TUU524298 UEQ524298 UOM524298 UYI524298 VIE524298 VSA524298 WBW524298 WLS524298 WVO524298 G589834 JC589834 SY589834 ACU589834 AMQ589834 AWM589834 BGI589834 BQE589834 CAA589834 CJW589834 CTS589834 DDO589834 DNK589834 DXG589834 EHC589834 EQY589834 FAU589834 FKQ589834 FUM589834 GEI589834 GOE589834 GYA589834 HHW589834 HRS589834 IBO589834 ILK589834 IVG589834 JFC589834 JOY589834 JYU589834 KIQ589834 KSM589834 LCI589834 LME589834 LWA589834 MFW589834 MPS589834 MZO589834 NJK589834 NTG589834 ODC589834 OMY589834 OWU589834 PGQ589834 PQM589834 QAI589834 QKE589834 QUA589834 RDW589834 RNS589834 RXO589834 SHK589834 SRG589834 TBC589834 TKY589834 TUU589834 UEQ589834 UOM589834 UYI589834 VIE589834 VSA589834 WBW589834 WLS589834 WVO589834 G655370 JC655370 SY655370 ACU655370 AMQ655370 AWM655370 BGI655370 BQE655370 CAA655370 CJW655370 CTS655370 DDO655370 DNK655370 DXG655370 EHC655370 EQY655370 FAU655370 FKQ655370 FUM655370 GEI655370 GOE655370 GYA655370 HHW655370 HRS655370 IBO655370 ILK655370 IVG655370 JFC655370 JOY655370 JYU655370 KIQ655370 KSM655370 LCI655370 LME655370 LWA655370 MFW655370 MPS655370 MZO655370 NJK655370 NTG655370 ODC655370 OMY655370 OWU655370 PGQ655370 PQM655370 QAI655370 QKE655370 QUA655370 RDW655370 RNS655370 RXO655370 SHK655370 SRG655370 TBC655370 TKY655370 TUU655370 UEQ655370 UOM655370 UYI655370 VIE655370 VSA655370 WBW655370 WLS655370 WVO655370 G720906 JC720906 SY720906 ACU720906 AMQ720906 AWM720906 BGI720906 BQE720906 CAA720906 CJW720906 CTS720906 DDO720906 DNK720906 DXG720906 EHC720906 EQY720906 FAU720906 FKQ720906 FUM720906 GEI720906 GOE720906 GYA720906 HHW720906 HRS720906 IBO720906 ILK720906 IVG720906 JFC720906 JOY720906 JYU720906 KIQ720906 KSM720906 LCI720906 LME720906 LWA720906 MFW720906 MPS720906 MZO720906 NJK720906 NTG720906 ODC720906 OMY720906 OWU720906 PGQ720906 PQM720906 QAI720906 QKE720906 QUA720906 RDW720906 RNS720906 RXO720906 SHK720906 SRG720906 TBC720906 TKY720906 TUU720906 UEQ720906 UOM720906 UYI720906 VIE720906 VSA720906 WBW720906 WLS720906 WVO720906 G786442 JC786442 SY786442 ACU786442 AMQ786442 AWM786442 BGI786442 BQE786442 CAA786442 CJW786442 CTS786442 DDO786442 DNK786442 DXG786442 EHC786442 EQY786442 FAU786442 FKQ786442 FUM786442 GEI786442 GOE786442 GYA786442 HHW786442 HRS786442 IBO786442 ILK786442 IVG786442 JFC786442 JOY786442 JYU786442 KIQ786442 KSM786442 LCI786442 LME786442 LWA786442 MFW786442 MPS786442 MZO786442 NJK786442 NTG786442 ODC786442 OMY786442 OWU786442 PGQ786442 PQM786442 QAI786442 QKE786442 QUA786442 RDW786442 RNS786442 RXO786442 SHK786442 SRG786442 TBC786442 TKY786442 TUU786442 UEQ786442 UOM786442 UYI786442 VIE786442 VSA786442 WBW786442 WLS786442 WVO786442 G851978 JC851978 SY851978 ACU851978 AMQ851978 AWM851978 BGI851978 BQE851978 CAA851978 CJW851978 CTS851978 DDO851978 DNK851978 DXG851978 EHC851978 EQY851978 FAU851978 FKQ851978 FUM851978 GEI851978 GOE851978 GYA851978 HHW851978 HRS851978 IBO851978 ILK851978 IVG851978 JFC851978 JOY851978 JYU851978 KIQ851978 KSM851978 LCI851978 LME851978 LWA851978 MFW851978 MPS851978 MZO851978 NJK851978 NTG851978 ODC851978 OMY851978 OWU851978 PGQ851978 PQM851978 QAI851978 QKE851978 QUA851978 RDW851978 RNS851978 RXO851978 SHK851978 SRG851978 TBC851978 TKY851978 TUU851978 UEQ851978 UOM851978 UYI851978 VIE851978 VSA851978 WBW851978 WLS851978 WVO851978 G917514 JC917514 SY917514 ACU917514 AMQ917514 AWM917514 BGI917514 BQE917514 CAA917514 CJW917514 CTS917514 DDO917514 DNK917514 DXG917514 EHC917514 EQY917514 FAU917514 FKQ917514 FUM917514 GEI917514 GOE917514 GYA917514 HHW917514 HRS917514 IBO917514 ILK917514 IVG917514 JFC917514 JOY917514 JYU917514 KIQ917514 KSM917514 LCI917514 LME917514 LWA917514 MFW917514 MPS917514 MZO917514 NJK917514 NTG917514 ODC917514 OMY917514 OWU917514 PGQ917514 PQM917514 QAI917514 QKE917514 QUA917514 RDW917514 RNS917514 RXO917514 SHK917514 SRG917514 TBC917514 TKY917514 TUU917514 UEQ917514 UOM917514 UYI917514 VIE917514 VSA917514 WBW917514 WLS917514 WVO917514 G983050 JC983050 SY983050 ACU983050 AMQ983050 AWM983050 BGI983050 BQE983050 CAA983050 CJW983050 CTS983050 DDO983050 DNK983050 DXG983050 EHC983050 EQY983050 FAU983050 FKQ983050 FUM983050 GEI983050 GOE983050 GYA983050 HHW983050 HRS983050 IBO983050 ILK983050 IVG983050 JFC983050 JOY983050 JYU983050 KIQ983050 KSM983050 LCI983050 LME983050 LWA983050 MFW983050 MPS983050 MZO983050 NJK983050 NTG983050 ODC983050 OMY983050 OWU983050 PGQ983050 PQM983050 QAI983050 QKE983050 QUA983050 RDW983050 RNS983050 RXO983050 SHK983050 SRG983050 TBC983050 TKY983050 TUU983050 UEQ983050 UOM983050 UYI983050 VIE983050 VSA983050 WBW983050 WLS983050 WVO983050"/>
    <dataValidation allowBlank="1" showInputMessage="1" showErrorMessage="1" promptTitle="OHJE" prompt="Kirjaa tähän budjetoidut kustannukset kustannuslajitasolla." sqref="D12 IZ12 SV12 ACR12 AMN12 AWJ12 BGF12 BQB12 BZX12 CJT12 CTP12 DDL12 DNH12 DXD12 EGZ12 EQV12 FAR12 FKN12 FUJ12 GEF12 GOB12 GXX12 HHT12 HRP12 IBL12 ILH12 IVD12 JEZ12 JOV12 JYR12 KIN12 KSJ12 LCF12 LMB12 LVX12 MFT12 MPP12 MZL12 NJH12 NTD12 OCZ12 OMV12 OWR12 PGN12 PQJ12 QAF12 QKB12 QTX12 RDT12 RNP12 RXL12 SHH12 SRD12 TAZ12 TKV12 TUR12 UEN12 UOJ12 UYF12 VIB12 VRX12 WBT12 WLP12 WVL12 D65548 IZ65548 SV65548 ACR65548 AMN65548 AWJ65548 BGF65548 BQB65548 BZX65548 CJT65548 CTP65548 DDL65548 DNH65548 DXD65548 EGZ65548 EQV65548 FAR65548 FKN65548 FUJ65548 GEF65548 GOB65548 GXX65548 HHT65548 HRP65548 IBL65548 ILH65548 IVD65548 JEZ65548 JOV65548 JYR65548 KIN65548 KSJ65548 LCF65548 LMB65548 LVX65548 MFT65548 MPP65548 MZL65548 NJH65548 NTD65548 OCZ65548 OMV65548 OWR65548 PGN65548 PQJ65548 QAF65548 QKB65548 QTX65548 RDT65548 RNP65548 RXL65548 SHH65548 SRD65548 TAZ65548 TKV65548 TUR65548 UEN65548 UOJ65548 UYF65548 VIB65548 VRX65548 WBT65548 WLP65548 WVL65548 D131084 IZ131084 SV131084 ACR131084 AMN131084 AWJ131084 BGF131084 BQB131084 BZX131084 CJT131084 CTP131084 DDL131084 DNH131084 DXD131084 EGZ131084 EQV131084 FAR131084 FKN131084 FUJ131084 GEF131084 GOB131084 GXX131084 HHT131084 HRP131084 IBL131084 ILH131084 IVD131084 JEZ131084 JOV131084 JYR131084 KIN131084 KSJ131084 LCF131084 LMB131084 LVX131084 MFT131084 MPP131084 MZL131084 NJH131084 NTD131084 OCZ131084 OMV131084 OWR131084 PGN131084 PQJ131084 QAF131084 QKB131084 QTX131084 RDT131084 RNP131084 RXL131084 SHH131084 SRD131084 TAZ131084 TKV131084 TUR131084 UEN131084 UOJ131084 UYF131084 VIB131084 VRX131084 WBT131084 WLP131084 WVL131084 D196620 IZ196620 SV196620 ACR196620 AMN196620 AWJ196620 BGF196620 BQB196620 BZX196620 CJT196620 CTP196620 DDL196620 DNH196620 DXD196620 EGZ196620 EQV196620 FAR196620 FKN196620 FUJ196620 GEF196620 GOB196620 GXX196620 HHT196620 HRP196620 IBL196620 ILH196620 IVD196620 JEZ196620 JOV196620 JYR196620 KIN196620 KSJ196620 LCF196620 LMB196620 LVX196620 MFT196620 MPP196620 MZL196620 NJH196620 NTD196620 OCZ196620 OMV196620 OWR196620 PGN196620 PQJ196620 QAF196620 QKB196620 QTX196620 RDT196620 RNP196620 RXL196620 SHH196620 SRD196620 TAZ196620 TKV196620 TUR196620 UEN196620 UOJ196620 UYF196620 VIB196620 VRX196620 WBT196620 WLP196620 WVL196620 D262156 IZ262156 SV262156 ACR262156 AMN262156 AWJ262156 BGF262156 BQB262156 BZX262156 CJT262156 CTP262156 DDL262156 DNH262156 DXD262156 EGZ262156 EQV262156 FAR262156 FKN262156 FUJ262156 GEF262156 GOB262156 GXX262156 HHT262156 HRP262156 IBL262156 ILH262156 IVD262156 JEZ262156 JOV262156 JYR262156 KIN262156 KSJ262156 LCF262156 LMB262156 LVX262156 MFT262156 MPP262156 MZL262156 NJH262156 NTD262156 OCZ262156 OMV262156 OWR262156 PGN262156 PQJ262156 QAF262156 QKB262156 QTX262156 RDT262156 RNP262156 RXL262156 SHH262156 SRD262156 TAZ262156 TKV262156 TUR262156 UEN262156 UOJ262156 UYF262156 VIB262156 VRX262156 WBT262156 WLP262156 WVL262156 D327692 IZ327692 SV327692 ACR327692 AMN327692 AWJ327692 BGF327692 BQB327692 BZX327692 CJT327692 CTP327692 DDL327692 DNH327692 DXD327692 EGZ327692 EQV327692 FAR327692 FKN327692 FUJ327692 GEF327692 GOB327692 GXX327692 HHT327692 HRP327692 IBL327692 ILH327692 IVD327692 JEZ327692 JOV327692 JYR327692 KIN327692 KSJ327692 LCF327692 LMB327692 LVX327692 MFT327692 MPP327692 MZL327692 NJH327692 NTD327692 OCZ327692 OMV327692 OWR327692 PGN327692 PQJ327692 QAF327692 QKB327692 QTX327692 RDT327692 RNP327692 RXL327692 SHH327692 SRD327692 TAZ327692 TKV327692 TUR327692 UEN327692 UOJ327692 UYF327692 VIB327692 VRX327692 WBT327692 WLP327692 WVL327692 D393228 IZ393228 SV393228 ACR393228 AMN393228 AWJ393228 BGF393228 BQB393228 BZX393228 CJT393228 CTP393228 DDL393228 DNH393228 DXD393228 EGZ393228 EQV393228 FAR393228 FKN393228 FUJ393228 GEF393228 GOB393228 GXX393228 HHT393228 HRP393228 IBL393228 ILH393228 IVD393228 JEZ393228 JOV393228 JYR393228 KIN393228 KSJ393228 LCF393228 LMB393228 LVX393228 MFT393228 MPP393228 MZL393228 NJH393228 NTD393228 OCZ393228 OMV393228 OWR393228 PGN393228 PQJ393228 QAF393228 QKB393228 QTX393228 RDT393228 RNP393228 RXL393228 SHH393228 SRD393228 TAZ393228 TKV393228 TUR393228 UEN393228 UOJ393228 UYF393228 VIB393228 VRX393228 WBT393228 WLP393228 WVL393228 D458764 IZ458764 SV458764 ACR458764 AMN458764 AWJ458764 BGF458764 BQB458764 BZX458764 CJT458764 CTP458764 DDL458764 DNH458764 DXD458764 EGZ458764 EQV458764 FAR458764 FKN458764 FUJ458764 GEF458764 GOB458764 GXX458764 HHT458764 HRP458764 IBL458764 ILH458764 IVD458764 JEZ458764 JOV458764 JYR458764 KIN458764 KSJ458764 LCF458764 LMB458764 LVX458764 MFT458764 MPP458764 MZL458764 NJH458764 NTD458764 OCZ458764 OMV458764 OWR458764 PGN458764 PQJ458764 QAF458764 QKB458764 QTX458764 RDT458764 RNP458764 RXL458764 SHH458764 SRD458764 TAZ458764 TKV458764 TUR458764 UEN458764 UOJ458764 UYF458764 VIB458764 VRX458764 WBT458764 WLP458764 WVL458764 D524300 IZ524300 SV524300 ACR524300 AMN524300 AWJ524300 BGF524300 BQB524300 BZX524300 CJT524300 CTP524300 DDL524300 DNH524300 DXD524300 EGZ524300 EQV524300 FAR524300 FKN524300 FUJ524300 GEF524300 GOB524300 GXX524300 HHT524300 HRP524300 IBL524300 ILH524300 IVD524300 JEZ524300 JOV524300 JYR524300 KIN524300 KSJ524300 LCF524300 LMB524300 LVX524300 MFT524300 MPP524300 MZL524300 NJH524300 NTD524300 OCZ524300 OMV524300 OWR524300 PGN524300 PQJ524300 QAF524300 QKB524300 QTX524300 RDT524300 RNP524300 RXL524300 SHH524300 SRD524300 TAZ524300 TKV524300 TUR524300 UEN524300 UOJ524300 UYF524300 VIB524300 VRX524300 WBT524300 WLP524300 WVL524300 D589836 IZ589836 SV589836 ACR589836 AMN589836 AWJ589836 BGF589836 BQB589836 BZX589836 CJT589836 CTP589836 DDL589836 DNH589836 DXD589836 EGZ589836 EQV589836 FAR589836 FKN589836 FUJ589836 GEF589836 GOB589836 GXX589836 HHT589836 HRP589836 IBL589836 ILH589836 IVD589836 JEZ589836 JOV589836 JYR589836 KIN589836 KSJ589836 LCF589836 LMB589836 LVX589836 MFT589836 MPP589836 MZL589836 NJH589836 NTD589836 OCZ589836 OMV589836 OWR589836 PGN589836 PQJ589836 QAF589836 QKB589836 QTX589836 RDT589836 RNP589836 RXL589836 SHH589836 SRD589836 TAZ589836 TKV589836 TUR589836 UEN589836 UOJ589836 UYF589836 VIB589836 VRX589836 WBT589836 WLP589836 WVL589836 D655372 IZ655372 SV655372 ACR655372 AMN655372 AWJ655372 BGF655372 BQB655372 BZX655372 CJT655372 CTP655372 DDL655372 DNH655372 DXD655372 EGZ655372 EQV655372 FAR655372 FKN655372 FUJ655372 GEF655372 GOB655372 GXX655372 HHT655372 HRP655372 IBL655372 ILH655372 IVD655372 JEZ655372 JOV655372 JYR655372 KIN655372 KSJ655372 LCF655372 LMB655372 LVX655372 MFT655372 MPP655372 MZL655372 NJH655372 NTD655372 OCZ655372 OMV655372 OWR655372 PGN655372 PQJ655372 QAF655372 QKB655372 QTX655372 RDT655372 RNP655372 RXL655372 SHH655372 SRD655372 TAZ655372 TKV655372 TUR655372 UEN655372 UOJ655372 UYF655372 VIB655372 VRX655372 WBT655372 WLP655372 WVL655372 D720908 IZ720908 SV720908 ACR720908 AMN720908 AWJ720908 BGF720908 BQB720908 BZX720908 CJT720908 CTP720908 DDL720908 DNH720908 DXD720908 EGZ720908 EQV720908 FAR720908 FKN720908 FUJ720908 GEF720908 GOB720908 GXX720908 HHT720908 HRP720908 IBL720908 ILH720908 IVD720908 JEZ720908 JOV720908 JYR720908 KIN720908 KSJ720908 LCF720908 LMB720908 LVX720908 MFT720908 MPP720908 MZL720908 NJH720908 NTD720908 OCZ720908 OMV720908 OWR720908 PGN720908 PQJ720908 QAF720908 QKB720908 QTX720908 RDT720908 RNP720908 RXL720908 SHH720908 SRD720908 TAZ720908 TKV720908 TUR720908 UEN720908 UOJ720908 UYF720908 VIB720908 VRX720908 WBT720908 WLP720908 WVL720908 D786444 IZ786444 SV786444 ACR786444 AMN786444 AWJ786444 BGF786444 BQB786444 BZX786444 CJT786444 CTP786444 DDL786444 DNH786444 DXD786444 EGZ786444 EQV786444 FAR786444 FKN786444 FUJ786444 GEF786444 GOB786444 GXX786444 HHT786444 HRP786444 IBL786444 ILH786444 IVD786444 JEZ786444 JOV786444 JYR786444 KIN786444 KSJ786444 LCF786444 LMB786444 LVX786444 MFT786444 MPP786444 MZL786444 NJH786444 NTD786444 OCZ786444 OMV786444 OWR786444 PGN786444 PQJ786444 QAF786444 QKB786444 QTX786444 RDT786444 RNP786444 RXL786444 SHH786444 SRD786444 TAZ786444 TKV786444 TUR786444 UEN786444 UOJ786444 UYF786444 VIB786444 VRX786444 WBT786444 WLP786444 WVL786444 D851980 IZ851980 SV851980 ACR851980 AMN851980 AWJ851980 BGF851980 BQB851980 BZX851980 CJT851980 CTP851980 DDL851980 DNH851980 DXD851980 EGZ851980 EQV851980 FAR851980 FKN851980 FUJ851980 GEF851980 GOB851980 GXX851980 HHT851980 HRP851980 IBL851980 ILH851980 IVD851980 JEZ851980 JOV851980 JYR851980 KIN851980 KSJ851980 LCF851980 LMB851980 LVX851980 MFT851980 MPP851980 MZL851980 NJH851980 NTD851980 OCZ851980 OMV851980 OWR851980 PGN851980 PQJ851980 QAF851980 QKB851980 QTX851980 RDT851980 RNP851980 RXL851980 SHH851980 SRD851980 TAZ851980 TKV851980 TUR851980 UEN851980 UOJ851980 UYF851980 VIB851980 VRX851980 WBT851980 WLP851980 WVL851980 D917516 IZ917516 SV917516 ACR917516 AMN917516 AWJ917516 BGF917516 BQB917516 BZX917516 CJT917516 CTP917516 DDL917516 DNH917516 DXD917516 EGZ917516 EQV917516 FAR917516 FKN917516 FUJ917516 GEF917516 GOB917516 GXX917516 HHT917516 HRP917516 IBL917516 ILH917516 IVD917516 JEZ917516 JOV917516 JYR917516 KIN917516 KSJ917516 LCF917516 LMB917516 LVX917516 MFT917516 MPP917516 MZL917516 NJH917516 NTD917516 OCZ917516 OMV917516 OWR917516 PGN917516 PQJ917516 QAF917516 QKB917516 QTX917516 RDT917516 RNP917516 RXL917516 SHH917516 SRD917516 TAZ917516 TKV917516 TUR917516 UEN917516 UOJ917516 UYF917516 VIB917516 VRX917516 WBT917516 WLP917516 WVL917516 D983052 IZ983052 SV983052 ACR983052 AMN983052 AWJ983052 BGF983052 BQB983052 BZX983052 CJT983052 CTP983052 DDL983052 DNH983052 DXD983052 EGZ983052 EQV983052 FAR983052 FKN983052 FUJ983052 GEF983052 GOB983052 GXX983052 HHT983052 HRP983052 IBL983052 ILH983052 IVD983052 JEZ983052 JOV983052 JYR983052 KIN983052 KSJ983052 LCF983052 LMB983052 LVX983052 MFT983052 MPP983052 MZL983052 NJH983052 NTD983052 OCZ983052 OMV983052 OWR983052 PGN983052 PQJ983052 QAF983052 QKB983052 QTX983052 RDT983052 RNP983052 RXL983052 SHH983052 SRD983052 TAZ983052 TKV983052 TUR983052 UEN983052 UOJ983052 UYF983052 VIB983052 VRX983052 WBT983052 WLP983052 WVL983052"/>
    <dataValidation allowBlank="1" showInputMessage="1" showErrorMessage="1" promptTitle="OHJE" prompt="Voit halutessasi antaa lisätietoja hanketoimintojen kustannuksiin liittyen." sqref="A57:F60 IW57:JB60 SS57:SX60 ACO57:ACT60 AMK57:AMP60 AWG57:AWL60 BGC57:BGH60 BPY57:BQD60 BZU57:BZZ60 CJQ57:CJV60 CTM57:CTR60 DDI57:DDN60 DNE57:DNJ60 DXA57:DXF60 EGW57:EHB60 EQS57:EQX60 FAO57:FAT60 FKK57:FKP60 FUG57:FUL60 GEC57:GEH60 GNY57:GOD60 GXU57:GXZ60 HHQ57:HHV60 HRM57:HRR60 IBI57:IBN60 ILE57:ILJ60 IVA57:IVF60 JEW57:JFB60 JOS57:JOX60 JYO57:JYT60 KIK57:KIP60 KSG57:KSL60 LCC57:LCH60 LLY57:LMD60 LVU57:LVZ60 MFQ57:MFV60 MPM57:MPR60 MZI57:MZN60 NJE57:NJJ60 NTA57:NTF60 OCW57:ODB60 OMS57:OMX60 OWO57:OWT60 PGK57:PGP60 PQG57:PQL60 QAC57:QAH60 QJY57:QKD60 QTU57:QTZ60 RDQ57:RDV60 RNM57:RNR60 RXI57:RXN60 SHE57:SHJ60 SRA57:SRF60 TAW57:TBB60 TKS57:TKX60 TUO57:TUT60 UEK57:UEP60 UOG57:UOL60 UYC57:UYH60 VHY57:VID60 VRU57:VRZ60 WBQ57:WBV60 WLM57:WLR60 WVI57:WVN60 A65593:F65596 IW65593:JB65596 SS65593:SX65596 ACO65593:ACT65596 AMK65593:AMP65596 AWG65593:AWL65596 BGC65593:BGH65596 BPY65593:BQD65596 BZU65593:BZZ65596 CJQ65593:CJV65596 CTM65593:CTR65596 DDI65593:DDN65596 DNE65593:DNJ65596 DXA65593:DXF65596 EGW65593:EHB65596 EQS65593:EQX65596 FAO65593:FAT65596 FKK65593:FKP65596 FUG65593:FUL65596 GEC65593:GEH65596 GNY65593:GOD65596 GXU65593:GXZ65596 HHQ65593:HHV65596 HRM65593:HRR65596 IBI65593:IBN65596 ILE65593:ILJ65596 IVA65593:IVF65596 JEW65593:JFB65596 JOS65593:JOX65596 JYO65593:JYT65596 KIK65593:KIP65596 KSG65593:KSL65596 LCC65593:LCH65596 LLY65593:LMD65596 LVU65593:LVZ65596 MFQ65593:MFV65596 MPM65593:MPR65596 MZI65593:MZN65596 NJE65593:NJJ65596 NTA65593:NTF65596 OCW65593:ODB65596 OMS65593:OMX65596 OWO65593:OWT65596 PGK65593:PGP65596 PQG65593:PQL65596 QAC65593:QAH65596 QJY65593:QKD65596 QTU65593:QTZ65596 RDQ65593:RDV65596 RNM65593:RNR65596 RXI65593:RXN65596 SHE65593:SHJ65596 SRA65593:SRF65596 TAW65593:TBB65596 TKS65593:TKX65596 TUO65593:TUT65596 UEK65593:UEP65596 UOG65593:UOL65596 UYC65593:UYH65596 VHY65593:VID65596 VRU65593:VRZ65596 WBQ65593:WBV65596 WLM65593:WLR65596 WVI65593:WVN65596 A131129:F131132 IW131129:JB131132 SS131129:SX131132 ACO131129:ACT131132 AMK131129:AMP131132 AWG131129:AWL131132 BGC131129:BGH131132 BPY131129:BQD131132 BZU131129:BZZ131132 CJQ131129:CJV131132 CTM131129:CTR131132 DDI131129:DDN131132 DNE131129:DNJ131132 DXA131129:DXF131132 EGW131129:EHB131132 EQS131129:EQX131132 FAO131129:FAT131132 FKK131129:FKP131132 FUG131129:FUL131132 GEC131129:GEH131132 GNY131129:GOD131132 GXU131129:GXZ131132 HHQ131129:HHV131132 HRM131129:HRR131132 IBI131129:IBN131132 ILE131129:ILJ131132 IVA131129:IVF131132 JEW131129:JFB131132 JOS131129:JOX131132 JYO131129:JYT131132 KIK131129:KIP131132 KSG131129:KSL131132 LCC131129:LCH131132 LLY131129:LMD131132 LVU131129:LVZ131132 MFQ131129:MFV131132 MPM131129:MPR131132 MZI131129:MZN131132 NJE131129:NJJ131132 NTA131129:NTF131132 OCW131129:ODB131132 OMS131129:OMX131132 OWO131129:OWT131132 PGK131129:PGP131132 PQG131129:PQL131132 QAC131129:QAH131132 QJY131129:QKD131132 QTU131129:QTZ131132 RDQ131129:RDV131132 RNM131129:RNR131132 RXI131129:RXN131132 SHE131129:SHJ131132 SRA131129:SRF131132 TAW131129:TBB131132 TKS131129:TKX131132 TUO131129:TUT131132 UEK131129:UEP131132 UOG131129:UOL131132 UYC131129:UYH131132 VHY131129:VID131132 VRU131129:VRZ131132 WBQ131129:WBV131132 WLM131129:WLR131132 WVI131129:WVN131132 A196665:F196668 IW196665:JB196668 SS196665:SX196668 ACO196665:ACT196668 AMK196665:AMP196668 AWG196665:AWL196668 BGC196665:BGH196668 BPY196665:BQD196668 BZU196665:BZZ196668 CJQ196665:CJV196668 CTM196665:CTR196668 DDI196665:DDN196668 DNE196665:DNJ196668 DXA196665:DXF196668 EGW196665:EHB196668 EQS196665:EQX196668 FAO196665:FAT196668 FKK196665:FKP196668 FUG196665:FUL196668 GEC196665:GEH196668 GNY196665:GOD196668 GXU196665:GXZ196668 HHQ196665:HHV196668 HRM196665:HRR196668 IBI196665:IBN196668 ILE196665:ILJ196668 IVA196665:IVF196668 JEW196665:JFB196668 JOS196665:JOX196668 JYO196665:JYT196668 KIK196665:KIP196668 KSG196665:KSL196668 LCC196665:LCH196668 LLY196665:LMD196668 LVU196665:LVZ196668 MFQ196665:MFV196668 MPM196665:MPR196668 MZI196665:MZN196668 NJE196665:NJJ196668 NTA196665:NTF196668 OCW196665:ODB196668 OMS196665:OMX196668 OWO196665:OWT196668 PGK196665:PGP196668 PQG196665:PQL196668 QAC196665:QAH196668 QJY196665:QKD196668 QTU196665:QTZ196668 RDQ196665:RDV196668 RNM196665:RNR196668 RXI196665:RXN196668 SHE196665:SHJ196668 SRA196665:SRF196668 TAW196665:TBB196668 TKS196665:TKX196668 TUO196665:TUT196668 UEK196665:UEP196668 UOG196665:UOL196668 UYC196665:UYH196668 VHY196665:VID196668 VRU196665:VRZ196668 WBQ196665:WBV196668 WLM196665:WLR196668 WVI196665:WVN196668 A262201:F262204 IW262201:JB262204 SS262201:SX262204 ACO262201:ACT262204 AMK262201:AMP262204 AWG262201:AWL262204 BGC262201:BGH262204 BPY262201:BQD262204 BZU262201:BZZ262204 CJQ262201:CJV262204 CTM262201:CTR262204 DDI262201:DDN262204 DNE262201:DNJ262204 DXA262201:DXF262204 EGW262201:EHB262204 EQS262201:EQX262204 FAO262201:FAT262204 FKK262201:FKP262204 FUG262201:FUL262204 GEC262201:GEH262204 GNY262201:GOD262204 GXU262201:GXZ262204 HHQ262201:HHV262204 HRM262201:HRR262204 IBI262201:IBN262204 ILE262201:ILJ262204 IVA262201:IVF262204 JEW262201:JFB262204 JOS262201:JOX262204 JYO262201:JYT262204 KIK262201:KIP262204 KSG262201:KSL262204 LCC262201:LCH262204 LLY262201:LMD262204 LVU262201:LVZ262204 MFQ262201:MFV262204 MPM262201:MPR262204 MZI262201:MZN262204 NJE262201:NJJ262204 NTA262201:NTF262204 OCW262201:ODB262204 OMS262201:OMX262204 OWO262201:OWT262204 PGK262201:PGP262204 PQG262201:PQL262204 QAC262201:QAH262204 QJY262201:QKD262204 QTU262201:QTZ262204 RDQ262201:RDV262204 RNM262201:RNR262204 RXI262201:RXN262204 SHE262201:SHJ262204 SRA262201:SRF262204 TAW262201:TBB262204 TKS262201:TKX262204 TUO262201:TUT262204 UEK262201:UEP262204 UOG262201:UOL262204 UYC262201:UYH262204 VHY262201:VID262204 VRU262201:VRZ262204 WBQ262201:WBV262204 WLM262201:WLR262204 WVI262201:WVN262204 A327737:F327740 IW327737:JB327740 SS327737:SX327740 ACO327737:ACT327740 AMK327737:AMP327740 AWG327737:AWL327740 BGC327737:BGH327740 BPY327737:BQD327740 BZU327737:BZZ327740 CJQ327737:CJV327740 CTM327737:CTR327740 DDI327737:DDN327740 DNE327737:DNJ327740 DXA327737:DXF327740 EGW327737:EHB327740 EQS327737:EQX327740 FAO327737:FAT327740 FKK327737:FKP327740 FUG327737:FUL327740 GEC327737:GEH327740 GNY327737:GOD327740 GXU327737:GXZ327740 HHQ327737:HHV327740 HRM327737:HRR327740 IBI327737:IBN327740 ILE327737:ILJ327740 IVA327737:IVF327740 JEW327737:JFB327740 JOS327737:JOX327740 JYO327737:JYT327740 KIK327737:KIP327740 KSG327737:KSL327740 LCC327737:LCH327740 LLY327737:LMD327740 LVU327737:LVZ327740 MFQ327737:MFV327740 MPM327737:MPR327740 MZI327737:MZN327740 NJE327737:NJJ327740 NTA327737:NTF327740 OCW327737:ODB327740 OMS327737:OMX327740 OWO327737:OWT327740 PGK327737:PGP327740 PQG327737:PQL327740 QAC327737:QAH327740 QJY327737:QKD327740 QTU327737:QTZ327740 RDQ327737:RDV327740 RNM327737:RNR327740 RXI327737:RXN327740 SHE327737:SHJ327740 SRA327737:SRF327740 TAW327737:TBB327740 TKS327737:TKX327740 TUO327737:TUT327740 UEK327737:UEP327740 UOG327737:UOL327740 UYC327737:UYH327740 VHY327737:VID327740 VRU327737:VRZ327740 WBQ327737:WBV327740 WLM327737:WLR327740 WVI327737:WVN327740 A393273:F393276 IW393273:JB393276 SS393273:SX393276 ACO393273:ACT393276 AMK393273:AMP393276 AWG393273:AWL393276 BGC393273:BGH393276 BPY393273:BQD393276 BZU393273:BZZ393276 CJQ393273:CJV393276 CTM393273:CTR393276 DDI393273:DDN393276 DNE393273:DNJ393276 DXA393273:DXF393276 EGW393273:EHB393276 EQS393273:EQX393276 FAO393273:FAT393276 FKK393273:FKP393276 FUG393273:FUL393276 GEC393273:GEH393276 GNY393273:GOD393276 GXU393273:GXZ393276 HHQ393273:HHV393276 HRM393273:HRR393276 IBI393273:IBN393276 ILE393273:ILJ393276 IVA393273:IVF393276 JEW393273:JFB393276 JOS393273:JOX393276 JYO393273:JYT393276 KIK393273:KIP393276 KSG393273:KSL393276 LCC393273:LCH393276 LLY393273:LMD393276 LVU393273:LVZ393276 MFQ393273:MFV393276 MPM393273:MPR393276 MZI393273:MZN393276 NJE393273:NJJ393276 NTA393273:NTF393276 OCW393273:ODB393276 OMS393273:OMX393276 OWO393273:OWT393276 PGK393273:PGP393276 PQG393273:PQL393276 QAC393273:QAH393276 QJY393273:QKD393276 QTU393273:QTZ393276 RDQ393273:RDV393276 RNM393273:RNR393276 RXI393273:RXN393276 SHE393273:SHJ393276 SRA393273:SRF393276 TAW393273:TBB393276 TKS393273:TKX393276 TUO393273:TUT393276 UEK393273:UEP393276 UOG393273:UOL393276 UYC393273:UYH393276 VHY393273:VID393276 VRU393273:VRZ393276 WBQ393273:WBV393276 WLM393273:WLR393276 WVI393273:WVN393276 A458809:F458812 IW458809:JB458812 SS458809:SX458812 ACO458809:ACT458812 AMK458809:AMP458812 AWG458809:AWL458812 BGC458809:BGH458812 BPY458809:BQD458812 BZU458809:BZZ458812 CJQ458809:CJV458812 CTM458809:CTR458812 DDI458809:DDN458812 DNE458809:DNJ458812 DXA458809:DXF458812 EGW458809:EHB458812 EQS458809:EQX458812 FAO458809:FAT458812 FKK458809:FKP458812 FUG458809:FUL458812 GEC458809:GEH458812 GNY458809:GOD458812 GXU458809:GXZ458812 HHQ458809:HHV458812 HRM458809:HRR458812 IBI458809:IBN458812 ILE458809:ILJ458812 IVA458809:IVF458812 JEW458809:JFB458812 JOS458809:JOX458812 JYO458809:JYT458812 KIK458809:KIP458812 KSG458809:KSL458812 LCC458809:LCH458812 LLY458809:LMD458812 LVU458809:LVZ458812 MFQ458809:MFV458812 MPM458809:MPR458812 MZI458809:MZN458812 NJE458809:NJJ458812 NTA458809:NTF458812 OCW458809:ODB458812 OMS458809:OMX458812 OWO458809:OWT458812 PGK458809:PGP458812 PQG458809:PQL458812 QAC458809:QAH458812 QJY458809:QKD458812 QTU458809:QTZ458812 RDQ458809:RDV458812 RNM458809:RNR458812 RXI458809:RXN458812 SHE458809:SHJ458812 SRA458809:SRF458812 TAW458809:TBB458812 TKS458809:TKX458812 TUO458809:TUT458812 UEK458809:UEP458812 UOG458809:UOL458812 UYC458809:UYH458812 VHY458809:VID458812 VRU458809:VRZ458812 WBQ458809:WBV458812 WLM458809:WLR458812 WVI458809:WVN458812 A524345:F524348 IW524345:JB524348 SS524345:SX524348 ACO524345:ACT524348 AMK524345:AMP524348 AWG524345:AWL524348 BGC524345:BGH524348 BPY524345:BQD524348 BZU524345:BZZ524348 CJQ524345:CJV524348 CTM524345:CTR524348 DDI524345:DDN524348 DNE524345:DNJ524348 DXA524345:DXF524348 EGW524345:EHB524348 EQS524345:EQX524348 FAO524345:FAT524348 FKK524345:FKP524348 FUG524345:FUL524348 GEC524345:GEH524348 GNY524345:GOD524348 GXU524345:GXZ524348 HHQ524345:HHV524348 HRM524345:HRR524348 IBI524345:IBN524348 ILE524345:ILJ524348 IVA524345:IVF524348 JEW524345:JFB524348 JOS524345:JOX524348 JYO524345:JYT524348 KIK524345:KIP524348 KSG524345:KSL524348 LCC524345:LCH524348 LLY524345:LMD524348 LVU524345:LVZ524348 MFQ524345:MFV524348 MPM524345:MPR524348 MZI524345:MZN524348 NJE524345:NJJ524348 NTA524345:NTF524348 OCW524345:ODB524348 OMS524345:OMX524348 OWO524345:OWT524348 PGK524345:PGP524348 PQG524345:PQL524348 QAC524345:QAH524348 QJY524345:QKD524348 QTU524345:QTZ524348 RDQ524345:RDV524348 RNM524345:RNR524348 RXI524345:RXN524348 SHE524345:SHJ524348 SRA524345:SRF524348 TAW524345:TBB524348 TKS524345:TKX524348 TUO524345:TUT524348 UEK524345:UEP524348 UOG524345:UOL524348 UYC524345:UYH524348 VHY524345:VID524348 VRU524345:VRZ524348 WBQ524345:WBV524348 WLM524345:WLR524348 WVI524345:WVN524348 A589881:F589884 IW589881:JB589884 SS589881:SX589884 ACO589881:ACT589884 AMK589881:AMP589884 AWG589881:AWL589884 BGC589881:BGH589884 BPY589881:BQD589884 BZU589881:BZZ589884 CJQ589881:CJV589884 CTM589881:CTR589884 DDI589881:DDN589884 DNE589881:DNJ589884 DXA589881:DXF589884 EGW589881:EHB589884 EQS589881:EQX589884 FAO589881:FAT589884 FKK589881:FKP589884 FUG589881:FUL589884 GEC589881:GEH589884 GNY589881:GOD589884 GXU589881:GXZ589884 HHQ589881:HHV589884 HRM589881:HRR589884 IBI589881:IBN589884 ILE589881:ILJ589884 IVA589881:IVF589884 JEW589881:JFB589884 JOS589881:JOX589884 JYO589881:JYT589884 KIK589881:KIP589884 KSG589881:KSL589884 LCC589881:LCH589884 LLY589881:LMD589884 LVU589881:LVZ589884 MFQ589881:MFV589884 MPM589881:MPR589884 MZI589881:MZN589884 NJE589881:NJJ589884 NTA589881:NTF589884 OCW589881:ODB589884 OMS589881:OMX589884 OWO589881:OWT589884 PGK589881:PGP589884 PQG589881:PQL589884 QAC589881:QAH589884 QJY589881:QKD589884 QTU589881:QTZ589884 RDQ589881:RDV589884 RNM589881:RNR589884 RXI589881:RXN589884 SHE589881:SHJ589884 SRA589881:SRF589884 TAW589881:TBB589884 TKS589881:TKX589884 TUO589881:TUT589884 UEK589881:UEP589884 UOG589881:UOL589884 UYC589881:UYH589884 VHY589881:VID589884 VRU589881:VRZ589884 WBQ589881:WBV589884 WLM589881:WLR589884 WVI589881:WVN589884 A655417:F655420 IW655417:JB655420 SS655417:SX655420 ACO655417:ACT655420 AMK655417:AMP655420 AWG655417:AWL655420 BGC655417:BGH655420 BPY655417:BQD655420 BZU655417:BZZ655420 CJQ655417:CJV655420 CTM655417:CTR655420 DDI655417:DDN655420 DNE655417:DNJ655420 DXA655417:DXF655420 EGW655417:EHB655420 EQS655417:EQX655420 FAO655417:FAT655420 FKK655417:FKP655420 FUG655417:FUL655420 GEC655417:GEH655420 GNY655417:GOD655420 GXU655417:GXZ655420 HHQ655417:HHV655420 HRM655417:HRR655420 IBI655417:IBN655420 ILE655417:ILJ655420 IVA655417:IVF655420 JEW655417:JFB655420 JOS655417:JOX655420 JYO655417:JYT655420 KIK655417:KIP655420 KSG655417:KSL655420 LCC655417:LCH655420 LLY655417:LMD655420 LVU655417:LVZ655420 MFQ655417:MFV655420 MPM655417:MPR655420 MZI655417:MZN655420 NJE655417:NJJ655420 NTA655417:NTF655420 OCW655417:ODB655420 OMS655417:OMX655420 OWO655417:OWT655420 PGK655417:PGP655420 PQG655417:PQL655420 QAC655417:QAH655420 QJY655417:QKD655420 QTU655417:QTZ655420 RDQ655417:RDV655420 RNM655417:RNR655420 RXI655417:RXN655420 SHE655417:SHJ655420 SRA655417:SRF655420 TAW655417:TBB655420 TKS655417:TKX655420 TUO655417:TUT655420 UEK655417:UEP655420 UOG655417:UOL655420 UYC655417:UYH655420 VHY655417:VID655420 VRU655417:VRZ655420 WBQ655417:WBV655420 WLM655417:WLR655420 WVI655417:WVN655420 A720953:F720956 IW720953:JB720956 SS720953:SX720956 ACO720953:ACT720956 AMK720953:AMP720956 AWG720953:AWL720956 BGC720953:BGH720956 BPY720953:BQD720956 BZU720953:BZZ720956 CJQ720953:CJV720956 CTM720953:CTR720956 DDI720953:DDN720956 DNE720953:DNJ720956 DXA720953:DXF720956 EGW720953:EHB720956 EQS720953:EQX720956 FAO720953:FAT720956 FKK720953:FKP720956 FUG720953:FUL720956 GEC720953:GEH720956 GNY720953:GOD720956 GXU720953:GXZ720956 HHQ720953:HHV720956 HRM720953:HRR720956 IBI720953:IBN720956 ILE720953:ILJ720956 IVA720953:IVF720956 JEW720953:JFB720956 JOS720953:JOX720956 JYO720953:JYT720956 KIK720953:KIP720956 KSG720953:KSL720956 LCC720953:LCH720956 LLY720953:LMD720956 LVU720953:LVZ720956 MFQ720953:MFV720956 MPM720953:MPR720956 MZI720953:MZN720956 NJE720953:NJJ720956 NTA720953:NTF720956 OCW720953:ODB720956 OMS720953:OMX720956 OWO720953:OWT720956 PGK720953:PGP720956 PQG720953:PQL720956 QAC720953:QAH720956 QJY720953:QKD720956 QTU720953:QTZ720956 RDQ720953:RDV720956 RNM720953:RNR720956 RXI720953:RXN720956 SHE720953:SHJ720956 SRA720953:SRF720956 TAW720953:TBB720956 TKS720953:TKX720956 TUO720953:TUT720956 UEK720953:UEP720956 UOG720953:UOL720956 UYC720953:UYH720956 VHY720953:VID720956 VRU720953:VRZ720956 WBQ720953:WBV720956 WLM720953:WLR720956 WVI720953:WVN720956 A786489:F786492 IW786489:JB786492 SS786489:SX786492 ACO786489:ACT786492 AMK786489:AMP786492 AWG786489:AWL786492 BGC786489:BGH786492 BPY786489:BQD786492 BZU786489:BZZ786492 CJQ786489:CJV786492 CTM786489:CTR786492 DDI786489:DDN786492 DNE786489:DNJ786492 DXA786489:DXF786492 EGW786489:EHB786492 EQS786489:EQX786492 FAO786489:FAT786492 FKK786489:FKP786492 FUG786489:FUL786492 GEC786489:GEH786492 GNY786489:GOD786492 GXU786489:GXZ786492 HHQ786489:HHV786492 HRM786489:HRR786492 IBI786489:IBN786492 ILE786489:ILJ786492 IVA786489:IVF786492 JEW786489:JFB786492 JOS786489:JOX786492 JYO786489:JYT786492 KIK786489:KIP786492 KSG786489:KSL786492 LCC786489:LCH786492 LLY786489:LMD786492 LVU786489:LVZ786492 MFQ786489:MFV786492 MPM786489:MPR786492 MZI786489:MZN786492 NJE786489:NJJ786492 NTA786489:NTF786492 OCW786489:ODB786492 OMS786489:OMX786492 OWO786489:OWT786492 PGK786489:PGP786492 PQG786489:PQL786492 QAC786489:QAH786492 QJY786489:QKD786492 QTU786489:QTZ786492 RDQ786489:RDV786492 RNM786489:RNR786492 RXI786489:RXN786492 SHE786489:SHJ786492 SRA786489:SRF786492 TAW786489:TBB786492 TKS786489:TKX786492 TUO786489:TUT786492 UEK786489:UEP786492 UOG786489:UOL786492 UYC786489:UYH786492 VHY786489:VID786492 VRU786489:VRZ786492 WBQ786489:WBV786492 WLM786489:WLR786492 WVI786489:WVN786492 A852025:F852028 IW852025:JB852028 SS852025:SX852028 ACO852025:ACT852028 AMK852025:AMP852028 AWG852025:AWL852028 BGC852025:BGH852028 BPY852025:BQD852028 BZU852025:BZZ852028 CJQ852025:CJV852028 CTM852025:CTR852028 DDI852025:DDN852028 DNE852025:DNJ852028 DXA852025:DXF852028 EGW852025:EHB852028 EQS852025:EQX852028 FAO852025:FAT852028 FKK852025:FKP852028 FUG852025:FUL852028 GEC852025:GEH852028 GNY852025:GOD852028 GXU852025:GXZ852028 HHQ852025:HHV852028 HRM852025:HRR852028 IBI852025:IBN852028 ILE852025:ILJ852028 IVA852025:IVF852028 JEW852025:JFB852028 JOS852025:JOX852028 JYO852025:JYT852028 KIK852025:KIP852028 KSG852025:KSL852028 LCC852025:LCH852028 LLY852025:LMD852028 LVU852025:LVZ852028 MFQ852025:MFV852028 MPM852025:MPR852028 MZI852025:MZN852028 NJE852025:NJJ852028 NTA852025:NTF852028 OCW852025:ODB852028 OMS852025:OMX852028 OWO852025:OWT852028 PGK852025:PGP852028 PQG852025:PQL852028 QAC852025:QAH852028 QJY852025:QKD852028 QTU852025:QTZ852028 RDQ852025:RDV852028 RNM852025:RNR852028 RXI852025:RXN852028 SHE852025:SHJ852028 SRA852025:SRF852028 TAW852025:TBB852028 TKS852025:TKX852028 TUO852025:TUT852028 UEK852025:UEP852028 UOG852025:UOL852028 UYC852025:UYH852028 VHY852025:VID852028 VRU852025:VRZ852028 WBQ852025:WBV852028 WLM852025:WLR852028 WVI852025:WVN852028 A917561:F917564 IW917561:JB917564 SS917561:SX917564 ACO917561:ACT917564 AMK917561:AMP917564 AWG917561:AWL917564 BGC917561:BGH917564 BPY917561:BQD917564 BZU917561:BZZ917564 CJQ917561:CJV917564 CTM917561:CTR917564 DDI917561:DDN917564 DNE917561:DNJ917564 DXA917561:DXF917564 EGW917561:EHB917564 EQS917561:EQX917564 FAO917561:FAT917564 FKK917561:FKP917564 FUG917561:FUL917564 GEC917561:GEH917564 GNY917561:GOD917564 GXU917561:GXZ917564 HHQ917561:HHV917564 HRM917561:HRR917564 IBI917561:IBN917564 ILE917561:ILJ917564 IVA917561:IVF917564 JEW917561:JFB917564 JOS917561:JOX917564 JYO917561:JYT917564 KIK917561:KIP917564 KSG917561:KSL917564 LCC917561:LCH917564 LLY917561:LMD917564 LVU917561:LVZ917564 MFQ917561:MFV917564 MPM917561:MPR917564 MZI917561:MZN917564 NJE917561:NJJ917564 NTA917561:NTF917564 OCW917561:ODB917564 OMS917561:OMX917564 OWO917561:OWT917564 PGK917561:PGP917564 PQG917561:PQL917564 QAC917561:QAH917564 QJY917561:QKD917564 QTU917561:QTZ917564 RDQ917561:RDV917564 RNM917561:RNR917564 RXI917561:RXN917564 SHE917561:SHJ917564 SRA917561:SRF917564 TAW917561:TBB917564 TKS917561:TKX917564 TUO917561:TUT917564 UEK917561:UEP917564 UOG917561:UOL917564 UYC917561:UYH917564 VHY917561:VID917564 VRU917561:VRZ917564 WBQ917561:WBV917564 WLM917561:WLR917564 WVI917561:WVN917564 A983097:F983100 IW983097:JB983100 SS983097:SX983100 ACO983097:ACT983100 AMK983097:AMP983100 AWG983097:AWL983100 BGC983097:BGH983100 BPY983097:BQD983100 BZU983097:BZZ983100 CJQ983097:CJV983100 CTM983097:CTR983100 DDI983097:DDN983100 DNE983097:DNJ983100 DXA983097:DXF983100 EGW983097:EHB983100 EQS983097:EQX983100 FAO983097:FAT983100 FKK983097:FKP983100 FUG983097:FUL983100 GEC983097:GEH983100 GNY983097:GOD983100 GXU983097:GXZ983100 HHQ983097:HHV983100 HRM983097:HRR983100 IBI983097:IBN983100 ILE983097:ILJ983100 IVA983097:IVF983100 JEW983097:JFB983100 JOS983097:JOX983100 JYO983097:JYT983100 KIK983097:KIP983100 KSG983097:KSL983100 LCC983097:LCH983100 LLY983097:LMD983100 LVU983097:LVZ983100 MFQ983097:MFV983100 MPM983097:MPR983100 MZI983097:MZN983100 NJE983097:NJJ983100 NTA983097:NTF983100 OCW983097:ODB983100 OMS983097:OMX983100 OWO983097:OWT983100 PGK983097:PGP983100 PQG983097:PQL983100 QAC983097:QAH983100 QJY983097:QKD983100 QTU983097:QTZ983100 RDQ983097:RDV983100 RNM983097:RNR983100 RXI983097:RXN983100 SHE983097:SHJ983100 SRA983097:SRF983100 TAW983097:TBB983100 TKS983097:TKX983100 TUO983097:TUT983100 UEK983097:UEP983100 UOG983097:UOL983100 UYC983097:UYH983100 VHY983097:VID983100 VRU983097:VRZ983100 WBQ983097:WBV983100 WLM983097:WLR983100 WVI983097:WVN983100"/>
    <dataValidation type="list" allowBlank="1" showInputMessage="1" showErrorMessage="1" promptTitle="OHJE" prompt="Valitse alasvetovalikosta kustannusta määrittävä kustannuslaji. " sqref="A12 IW12 SS12 ACO12 AMK12 AWG12 BGC12 BPY12 BZU12 CJQ12 CTM12 DDI12 DNE12 DXA12 EGW12 EQS12 FAO12 FKK12 FUG12 GEC12 GNY12 GXU12 HHQ12 HRM12 IBI12 ILE12 IVA12 JEW12 JOS12 JYO12 KIK12 KSG12 LCC12 LLY12 LVU12 MFQ12 MPM12 MZI12 NJE12 NTA12 OCW12 OMS12 OWO12 PGK12 PQG12 QAC12 QJY12 QTU12 RDQ12 RNM12 RXI12 SHE12 SRA12 TAW12 TKS12 TUO12 UEK12 UOG12 UYC12 VHY12 VRU12 WBQ12 WLM12 WVI12 A65548 IW65548 SS65548 ACO65548 AMK65548 AWG65548 BGC65548 BPY65548 BZU65548 CJQ65548 CTM65548 DDI65548 DNE65548 DXA65548 EGW65548 EQS65548 FAO65548 FKK65548 FUG65548 GEC65548 GNY65548 GXU65548 HHQ65548 HRM65548 IBI65548 ILE65548 IVA65548 JEW65548 JOS65548 JYO65548 KIK65548 KSG65548 LCC65548 LLY65548 LVU65548 MFQ65548 MPM65548 MZI65548 NJE65548 NTA65548 OCW65548 OMS65548 OWO65548 PGK65548 PQG65548 QAC65548 QJY65548 QTU65548 RDQ65548 RNM65548 RXI65548 SHE65548 SRA65548 TAW65548 TKS65548 TUO65548 UEK65548 UOG65548 UYC65548 VHY65548 VRU65548 WBQ65548 WLM65548 WVI65548 A131084 IW131084 SS131084 ACO131084 AMK131084 AWG131084 BGC131084 BPY131084 BZU131084 CJQ131084 CTM131084 DDI131084 DNE131084 DXA131084 EGW131084 EQS131084 FAO131084 FKK131084 FUG131084 GEC131084 GNY131084 GXU131084 HHQ131084 HRM131084 IBI131084 ILE131084 IVA131084 JEW131084 JOS131084 JYO131084 KIK131084 KSG131084 LCC131084 LLY131084 LVU131084 MFQ131084 MPM131084 MZI131084 NJE131084 NTA131084 OCW131084 OMS131084 OWO131084 PGK131084 PQG131084 QAC131084 QJY131084 QTU131084 RDQ131084 RNM131084 RXI131084 SHE131084 SRA131084 TAW131084 TKS131084 TUO131084 UEK131084 UOG131084 UYC131084 VHY131084 VRU131084 WBQ131084 WLM131084 WVI131084 A196620 IW196620 SS196620 ACO196620 AMK196620 AWG196620 BGC196620 BPY196620 BZU196620 CJQ196620 CTM196620 DDI196620 DNE196620 DXA196620 EGW196620 EQS196620 FAO196620 FKK196620 FUG196620 GEC196620 GNY196620 GXU196620 HHQ196620 HRM196620 IBI196620 ILE196620 IVA196620 JEW196620 JOS196620 JYO196620 KIK196620 KSG196620 LCC196620 LLY196620 LVU196620 MFQ196620 MPM196620 MZI196620 NJE196620 NTA196620 OCW196620 OMS196620 OWO196620 PGK196620 PQG196620 QAC196620 QJY196620 QTU196620 RDQ196620 RNM196620 RXI196620 SHE196620 SRA196620 TAW196620 TKS196620 TUO196620 UEK196620 UOG196620 UYC196620 VHY196620 VRU196620 WBQ196620 WLM196620 WVI196620 A262156 IW262156 SS262156 ACO262156 AMK262156 AWG262156 BGC262156 BPY262156 BZU262156 CJQ262156 CTM262156 DDI262156 DNE262156 DXA262156 EGW262156 EQS262156 FAO262156 FKK262156 FUG262156 GEC262156 GNY262156 GXU262156 HHQ262156 HRM262156 IBI262156 ILE262156 IVA262156 JEW262156 JOS262156 JYO262156 KIK262156 KSG262156 LCC262156 LLY262156 LVU262156 MFQ262156 MPM262156 MZI262156 NJE262156 NTA262156 OCW262156 OMS262156 OWO262156 PGK262156 PQG262156 QAC262156 QJY262156 QTU262156 RDQ262156 RNM262156 RXI262156 SHE262156 SRA262156 TAW262156 TKS262156 TUO262156 UEK262156 UOG262156 UYC262156 VHY262156 VRU262156 WBQ262156 WLM262156 WVI262156 A327692 IW327692 SS327692 ACO327692 AMK327692 AWG327692 BGC327692 BPY327692 BZU327692 CJQ327692 CTM327692 DDI327692 DNE327692 DXA327692 EGW327692 EQS327692 FAO327692 FKK327692 FUG327692 GEC327692 GNY327692 GXU327692 HHQ327692 HRM327692 IBI327692 ILE327692 IVA327692 JEW327692 JOS327692 JYO327692 KIK327692 KSG327692 LCC327692 LLY327692 LVU327692 MFQ327692 MPM327692 MZI327692 NJE327692 NTA327692 OCW327692 OMS327692 OWO327692 PGK327692 PQG327692 QAC327692 QJY327692 QTU327692 RDQ327692 RNM327692 RXI327692 SHE327692 SRA327692 TAW327692 TKS327692 TUO327692 UEK327692 UOG327692 UYC327692 VHY327692 VRU327692 WBQ327692 WLM327692 WVI327692 A393228 IW393228 SS393228 ACO393228 AMK393228 AWG393228 BGC393228 BPY393228 BZU393228 CJQ393228 CTM393228 DDI393228 DNE393228 DXA393228 EGW393228 EQS393228 FAO393228 FKK393228 FUG393228 GEC393228 GNY393228 GXU393228 HHQ393228 HRM393228 IBI393228 ILE393228 IVA393228 JEW393228 JOS393228 JYO393228 KIK393228 KSG393228 LCC393228 LLY393228 LVU393228 MFQ393228 MPM393228 MZI393228 NJE393228 NTA393228 OCW393228 OMS393228 OWO393228 PGK393228 PQG393228 QAC393228 QJY393228 QTU393228 RDQ393228 RNM393228 RXI393228 SHE393228 SRA393228 TAW393228 TKS393228 TUO393228 UEK393228 UOG393228 UYC393228 VHY393228 VRU393228 WBQ393228 WLM393228 WVI393228 A458764 IW458764 SS458764 ACO458764 AMK458764 AWG458764 BGC458764 BPY458764 BZU458764 CJQ458764 CTM458764 DDI458764 DNE458764 DXA458764 EGW458764 EQS458764 FAO458764 FKK458764 FUG458764 GEC458764 GNY458764 GXU458764 HHQ458764 HRM458764 IBI458764 ILE458764 IVA458764 JEW458764 JOS458764 JYO458764 KIK458764 KSG458764 LCC458764 LLY458764 LVU458764 MFQ458764 MPM458764 MZI458764 NJE458764 NTA458764 OCW458764 OMS458764 OWO458764 PGK458764 PQG458764 QAC458764 QJY458764 QTU458764 RDQ458764 RNM458764 RXI458764 SHE458764 SRA458764 TAW458764 TKS458764 TUO458764 UEK458764 UOG458764 UYC458764 VHY458764 VRU458764 WBQ458764 WLM458764 WVI458764 A524300 IW524300 SS524300 ACO524300 AMK524300 AWG524300 BGC524300 BPY524300 BZU524300 CJQ524300 CTM524300 DDI524300 DNE524300 DXA524300 EGW524300 EQS524300 FAO524300 FKK524300 FUG524300 GEC524300 GNY524300 GXU524300 HHQ524300 HRM524300 IBI524300 ILE524300 IVA524300 JEW524300 JOS524300 JYO524300 KIK524300 KSG524300 LCC524300 LLY524300 LVU524300 MFQ524300 MPM524300 MZI524300 NJE524300 NTA524300 OCW524300 OMS524300 OWO524300 PGK524300 PQG524300 QAC524300 QJY524300 QTU524300 RDQ524300 RNM524300 RXI524300 SHE524300 SRA524300 TAW524300 TKS524300 TUO524300 UEK524300 UOG524300 UYC524300 VHY524300 VRU524300 WBQ524300 WLM524300 WVI524300 A589836 IW589836 SS589836 ACO589836 AMK589836 AWG589836 BGC589836 BPY589836 BZU589836 CJQ589836 CTM589836 DDI589836 DNE589836 DXA589836 EGW589836 EQS589836 FAO589836 FKK589836 FUG589836 GEC589836 GNY589836 GXU589836 HHQ589836 HRM589836 IBI589836 ILE589836 IVA589836 JEW589836 JOS589836 JYO589836 KIK589836 KSG589836 LCC589836 LLY589836 LVU589836 MFQ589836 MPM589836 MZI589836 NJE589836 NTA589836 OCW589836 OMS589836 OWO589836 PGK589836 PQG589836 QAC589836 QJY589836 QTU589836 RDQ589836 RNM589836 RXI589836 SHE589836 SRA589836 TAW589836 TKS589836 TUO589836 UEK589836 UOG589836 UYC589836 VHY589836 VRU589836 WBQ589836 WLM589836 WVI589836 A655372 IW655372 SS655372 ACO655372 AMK655372 AWG655372 BGC655372 BPY655372 BZU655372 CJQ655372 CTM655372 DDI655372 DNE655372 DXA655372 EGW655372 EQS655372 FAO655372 FKK655372 FUG655372 GEC655372 GNY655372 GXU655372 HHQ655372 HRM655372 IBI655372 ILE655372 IVA655372 JEW655372 JOS655372 JYO655372 KIK655372 KSG655372 LCC655372 LLY655372 LVU655372 MFQ655372 MPM655372 MZI655372 NJE655372 NTA655372 OCW655372 OMS655372 OWO655372 PGK655372 PQG655372 QAC655372 QJY655372 QTU655372 RDQ655372 RNM655372 RXI655372 SHE655372 SRA655372 TAW655372 TKS655372 TUO655372 UEK655372 UOG655372 UYC655372 VHY655372 VRU655372 WBQ655372 WLM655372 WVI655372 A720908 IW720908 SS720908 ACO720908 AMK720908 AWG720908 BGC720908 BPY720908 BZU720908 CJQ720908 CTM720908 DDI720908 DNE720908 DXA720908 EGW720908 EQS720908 FAO720908 FKK720908 FUG720908 GEC720908 GNY720908 GXU720908 HHQ720908 HRM720908 IBI720908 ILE720908 IVA720908 JEW720908 JOS720908 JYO720908 KIK720908 KSG720908 LCC720908 LLY720908 LVU720908 MFQ720908 MPM720908 MZI720908 NJE720908 NTA720908 OCW720908 OMS720908 OWO720908 PGK720908 PQG720908 QAC720908 QJY720908 QTU720908 RDQ720908 RNM720908 RXI720908 SHE720908 SRA720908 TAW720908 TKS720908 TUO720908 UEK720908 UOG720908 UYC720908 VHY720908 VRU720908 WBQ720908 WLM720908 WVI720908 A786444 IW786444 SS786444 ACO786444 AMK786444 AWG786444 BGC786444 BPY786444 BZU786444 CJQ786444 CTM786444 DDI786444 DNE786444 DXA786444 EGW786444 EQS786444 FAO786444 FKK786444 FUG786444 GEC786444 GNY786444 GXU786444 HHQ786444 HRM786444 IBI786444 ILE786444 IVA786444 JEW786444 JOS786444 JYO786444 KIK786444 KSG786444 LCC786444 LLY786444 LVU786444 MFQ786444 MPM786444 MZI786444 NJE786444 NTA786444 OCW786444 OMS786444 OWO786444 PGK786444 PQG786444 QAC786444 QJY786444 QTU786444 RDQ786444 RNM786444 RXI786444 SHE786444 SRA786444 TAW786444 TKS786444 TUO786444 UEK786444 UOG786444 UYC786444 VHY786444 VRU786444 WBQ786444 WLM786444 WVI786444 A851980 IW851980 SS851980 ACO851980 AMK851980 AWG851980 BGC851980 BPY851980 BZU851980 CJQ851980 CTM851980 DDI851980 DNE851980 DXA851980 EGW851980 EQS851980 FAO851980 FKK851980 FUG851980 GEC851980 GNY851980 GXU851980 HHQ851980 HRM851980 IBI851980 ILE851980 IVA851980 JEW851980 JOS851980 JYO851980 KIK851980 KSG851980 LCC851980 LLY851980 LVU851980 MFQ851980 MPM851980 MZI851980 NJE851980 NTA851980 OCW851980 OMS851980 OWO851980 PGK851980 PQG851980 QAC851980 QJY851980 QTU851980 RDQ851980 RNM851980 RXI851980 SHE851980 SRA851980 TAW851980 TKS851980 TUO851980 UEK851980 UOG851980 UYC851980 VHY851980 VRU851980 WBQ851980 WLM851980 WVI851980 A917516 IW917516 SS917516 ACO917516 AMK917516 AWG917516 BGC917516 BPY917516 BZU917516 CJQ917516 CTM917516 DDI917516 DNE917516 DXA917516 EGW917516 EQS917516 FAO917516 FKK917516 FUG917516 GEC917516 GNY917516 GXU917516 HHQ917516 HRM917516 IBI917516 ILE917516 IVA917516 JEW917516 JOS917516 JYO917516 KIK917516 KSG917516 LCC917516 LLY917516 LVU917516 MFQ917516 MPM917516 MZI917516 NJE917516 NTA917516 OCW917516 OMS917516 OWO917516 PGK917516 PQG917516 QAC917516 QJY917516 QTU917516 RDQ917516 RNM917516 RXI917516 SHE917516 SRA917516 TAW917516 TKS917516 TUO917516 UEK917516 UOG917516 UYC917516 VHY917516 VRU917516 WBQ917516 WLM917516 WVI917516 A983052 IW983052 SS983052 ACO983052 AMK983052 AWG983052 BGC983052 BPY983052 BZU983052 CJQ983052 CTM983052 DDI983052 DNE983052 DXA983052 EGW983052 EQS983052 FAO983052 FKK983052 FUG983052 GEC983052 GNY983052 GXU983052 HHQ983052 HRM983052 IBI983052 ILE983052 IVA983052 JEW983052 JOS983052 JYO983052 KIK983052 KSG983052 LCC983052 LLY983052 LVU983052 MFQ983052 MPM983052 MZI983052 NJE983052 NTA983052 OCW983052 OMS983052 OWO983052 PGK983052 PQG983052 QAC983052 QJY983052 QTU983052 RDQ983052 RNM983052 RXI983052 SHE983052 SRA983052 TAW983052 TKS983052 TUO983052 UEK983052 UOG983052 UYC983052 VHY983052 VRU983052 WBQ983052 WLM983052 WVI983052">
      <mc:AlternateContent xmlns:x12ac="http://schemas.microsoft.com/office/spreadsheetml/2011/1/ac" xmlns:mc="http://schemas.openxmlformats.org/markup-compatibility/2006">
        <mc:Choice Requires="x12ac">
          <x12ac:list>Käyttö- ja kiinteä omaisuus, Ostopalvelut,"Aineet, tarvikkeet ja muut kustannukset", Matkakustannukset (15% malli), Yksikkökustannus</x12ac:list>
        </mc:Choice>
        <mc:Fallback>
          <formula1>"Käyttö- ja kiinteä omaisuus, Ostopalvelut,Aineet, tarvikkeet ja muut kustannukset, Matkakustannukset (15% malli), Yksikkökustannus"</formula1>
        </mc:Fallback>
      </mc:AlternateContent>
    </dataValidation>
    <dataValidation allowBlank="1" showInputMessage="1" showErrorMessage="1" promptTitle="OHJE" prompt="Määritä käyttö- ja kiinteä omaisuus-kustannuslajille todellinen käyttöaste. Muille kustannuslajeille merkitse käyttöasteeksi 100." sqref="B12 IX12 ST12 ACP12 AML12 AWH12 BGD12 BPZ12 BZV12 CJR12 CTN12 DDJ12 DNF12 DXB12 EGX12 EQT12 FAP12 FKL12 FUH12 GED12 GNZ12 GXV12 HHR12 HRN12 IBJ12 ILF12 IVB12 JEX12 JOT12 JYP12 KIL12 KSH12 LCD12 LLZ12 LVV12 MFR12 MPN12 MZJ12 NJF12 NTB12 OCX12 OMT12 OWP12 PGL12 PQH12 QAD12 QJZ12 QTV12 RDR12 RNN12 RXJ12 SHF12 SRB12 TAX12 TKT12 TUP12 UEL12 UOH12 UYD12 VHZ12 VRV12 WBR12 WLN12 WVJ12 B65548 IX65548 ST65548 ACP65548 AML65548 AWH65548 BGD65548 BPZ65548 BZV65548 CJR65548 CTN65548 DDJ65548 DNF65548 DXB65548 EGX65548 EQT65548 FAP65548 FKL65548 FUH65548 GED65548 GNZ65548 GXV65548 HHR65548 HRN65548 IBJ65548 ILF65548 IVB65548 JEX65548 JOT65548 JYP65548 KIL65548 KSH65548 LCD65548 LLZ65548 LVV65548 MFR65548 MPN65548 MZJ65548 NJF65548 NTB65548 OCX65548 OMT65548 OWP65548 PGL65548 PQH65548 QAD65548 QJZ65548 QTV65548 RDR65548 RNN65548 RXJ65548 SHF65548 SRB65548 TAX65548 TKT65548 TUP65548 UEL65548 UOH65548 UYD65548 VHZ65548 VRV65548 WBR65548 WLN65548 WVJ65548 B131084 IX131084 ST131084 ACP131084 AML131084 AWH131084 BGD131084 BPZ131084 BZV131084 CJR131084 CTN131084 DDJ131084 DNF131084 DXB131084 EGX131084 EQT131084 FAP131084 FKL131084 FUH131084 GED131084 GNZ131084 GXV131084 HHR131084 HRN131084 IBJ131084 ILF131084 IVB131084 JEX131084 JOT131084 JYP131084 KIL131084 KSH131084 LCD131084 LLZ131084 LVV131084 MFR131084 MPN131084 MZJ131084 NJF131084 NTB131084 OCX131084 OMT131084 OWP131084 PGL131084 PQH131084 QAD131084 QJZ131084 QTV131084 RDR131084 RNN131084 RXJ131084 SHF131084 SRB131084 TAX131084 TKT131084 TUP131084 UEL131084 UOH131084 UYD131084 VHZ131084 VRV131084 WBR131084 WLN131084 WVJ131084 B196620 IX196620 ST196620 ACP196620 AML196620 AWH196620 BGD196620 BPZ196620 BZV196620 CJR196620 CTN196620 DDJ196620 DNF196620 DXB196620 EGX196620 EQT196620 FAP196620 FKL196620 FUH196620 GED196620 GNZ196620 GXV196620 HHR196620 HRN196620 IBJ196620 ILF196620 IVB196620 JEX196620 JOT196620 JYP196620 KIL196620 KSH196620 LCD196620 LLZ196620 LVV196620 MFR196620 MPN196620 MZJ196620 NJF196620 NTB196620 OCX196620 OMT196620 OWP196620 PGL196620 PQH196620 QAD196620 QJZ196620 QTV196620 RDR196620 RNN196620 RXJ196620 SHF196620 SRB196620 TAX196620 TKT196620 TUP196620 UEL196620 UOH196620 UYD196620 VHZ196620 VRV196620 WBR196620 WLN196620 WVJ196620 B262156 IX262156 ST262156 ACP262156 AML262156 AWH262156 BGD262156 BPZ262156 BZV262156 CJR262156 CTN262156 DDJ262156 DNF262156 DXB262156 EGX262156 EQT262156 FAP262156 FKL262156 FUH262156 GED262156 GNZ262156 GXV262156 HHR262156 HRN262156 IBJ262156 ILF262156 IVB262156 JEX262156 JOT262156 JYP262156 KIL262156 KSH262156 LCD262156 LLZ262156 LVV262156 MFR262156 MPN262156 MZJ262156 NJF262156 NTB262156 OCX262156 OMT262156 OWP262156 PGL262156 PQH262156 QAD262156 QJZ262156 QTV262156 RDR262156 RNN262156 RXJ262156 SHF262156 SRB262156 TAX262156 TKT262156 TUP262156 UEL262156 UOH262156 UYD262156 VHZ262156 VRV262156 WBR262156 WLN262156 WVJ262156 B327692 IX327692 ST327692 ACP327692 AML327692 AWH327692 BGD327692 BPZ327692 BZV327692 CJR327692 CTN327692 DDJ327692 DNF327692 DXB327692 EGX327692 EQT327692 FAP327692 FKL327692 FUH327692 GED327692 GNZ327692 GXV327692 HHR327692 HRN327692 IBJ327692 ILF327692 IVB327692 JEX327692 JOT327692 JYP327692 KIL327692 KSH327692 LCD327692 LLZ327692 LVV327692 MFR327692 MPN327692 MZJ327692 NJF327692 NTB327692 OCX327692 OMT327692 OWP327692 PGL327692 PQH327692 QAD327692 QJZ327692 QTV327692 RDR327692 RNN327692 RXJ327692 SHF327692 SRB327692 TAX327692 TKT327692 TUP327692 UEL327692 UOH327692 UYD327692 VHZ327692 VRV327692 WBR327692 WLN327692 WVJ327692 B393228 IX393228 ST393228 ACP393228 AML393228 AWH393228 BGD393228 BPZ393228 BZV393228 CJR393228 CTN393228 DDJ393228 DNF393228 DXB393228 EGX393228 EQT393228 FAP393228 FKL393228 FUH393228 GED393228 GNZ393228 GXV393228 HHR393228 HRN393228 IBJ393228 ILF393228 IVB393228 JEX393228 JOT393228 JYP393228 KIL393228 KSH393228 LCD393228 LLZ393228 LVV393228 MFR393228 MPN393228 MZJ393228 NJF393228 NTB393228 OCX393228 OMT393228 OWP393228 PGL393228 PQH393228 QAD393228 QJZ393228 QTV393228 RDR393228 RNN393228 RXJ393228 SHF393228 SRB393228 TAX393228 TKT393228 TUP393228 UEL393228 UOH393228 UYD393228 VHZ393228 VRV393228 WBR393228 WLN393228 WVJ393228 B458764 IX458764 ST458764 ACP458764 AML458764 AWH458764 BGD458764 BPZ458764 BZV458764 CJR458764 CTN458764 DDJ458764 DNF458764 DXB458764 EGX458764 EQT458764 FAP458764 FKL458764 FUH458764 GED458764 GNZ458764 GXV458764 HHR458764 HRN458764 IBJ458764 ILF458764 IVB458764 JEX458764 JOT458764 JYP458764 KIL458764 KSH458764 LCD458764 LLZ458764 LVV458764 MFR458764 MPN458764 MZJ458764 NJF458764 NTB458764 OCX458764 OMT458764 OWP458764 PGL458764 PQH458764 QAD458764 QJZ458764 QTV458764 RDR458764 RNN458764 RXJ458764 SHF458764 SRB458764 TAX458764 TKT458764 TUP458764 UEL458764 UOH458764 UYD458764 VHZ458764 VRV458764 WBR458764 WLN458764 WVJ458764 B524300 IX524300 ST524300 ACP524300 AML524300 AWH524300 BGD524300 BPZ524300 BZV524300 CJR524300 CTN524300 DDJ524300 DNF524300 DXB524300 EGX524300 EQT524300 FAP524300 FKL524300 FUH524300 GED524300 GNZ524300 GXV524300 HHR524300 HRN524300 IBJ524300 ILF524300 IVB524300 JEX524300 JOT524300 JYP524300 KIL524300 KSH524300 LCD524300 LLZ524300 LVV524300 MFR524300 MPN524300 MZJ524300 NJF524300 NTB524300 OCX524300 OMT524300 OWP524300 PGL524300 PQH524300 QAD524300 QJZ524300 QTV524300 RDR524300 RNN524300 RXJ524300 SHF524300 SRB524300 TAX524300 TKT524300 TUP524300 UEL524300 UOH524300 UYD524300 VHZ524300 VRV524300 WBR524300 WLN524300 WVJ524300 B589836 IX589836 ST589836 ACP589836 AML589836 AWH589836 BGD589836 BPZ589836 BZV589836 CJR589836 CTN589836 DDJ589836 DNF589836 DXB589836 EGX589836 EQT589836 FAP589836 FKL589836 FUH589836 GED589836 GNZ589836 GXV589836 HHR589836 HRN589836 IBJ589836 ILF589836 IVB589836 JEX589836 JOT589836 JYP589836 KIL589836 KSH589836 LCD589836 LLZ589836 LVV589836 MFR589836 MPN589836 MZJ589836 NJF589836 NTB589836 OCX589836 OMT589836 OWP589836 PGL589836 PQH589836 QAD589836 QJZ589836 QTV589836 RDR589836 RNN589836 RXJ589836 SHF589836 SRB589836 TAX589836 TKT589836 TUP589836 UEL589836 UOH589836 UYD589836 VHZ589836 VRV589836 WBR589836 WLN589836 WVJ589836 B655372 IX655372 ST655372 ACP655372 AML655372 AWH655372 BGD655372 BPZ655372 BZV655372 CJR655372 CTN655372 DDJ655372 DNF655372 DXB655372 EGX655372 EQT655372 FAP655372 FKL655372 FUH655372 GED655372 GNZ655372 GXV655372 HHR655372 HRN655372 IBJ655372 ILF655372 IVB655372 JEX655372 JOT655372 JYP655372 KIL655372 KSH655372 LCD655372 LLZ655372 LVV655372 MFR655372 MPN655372 MZJ655372 NJF655372 NTB655372 OCX655372 OMT655372 OWP655372 PGL655372 PQH655372 QAD655372 QJZ655372 QTV655372 RDR655372 RNN655372 RXJ655372 SHF655372 SRB655372 TAX655372 TKT655372 TUP655372 UEL655372 UOH655372 UYD655372 VHZ655372 VRV655372 WBR655372 WLN655372 WVJ655372 B720908 IX720908 ST720908 ACP720908 AML720908 AWH720908 BGD720908 BPZ720908 BZV720908 CJR720908 CTN720908 DDJ720908 DNF720908 DXB720908 EGX720908 EQT720908 FAP720908 FKL720908 FUH720908 GED720908 GNZ720908 GXV720908 HHR720908 HRN720908 IBJ720908 ILF720908 IVB720908 JEX720908 JOT720908 JYP720908 KIL720908 KSH720908 LCD720908 LLZ720908 LVV720908 MFR720908 MPN720908 MZJ720908 NJF720908 NTB720908 OCX720908 OMT720908 OWP720908 PGL720908 PQH720908 QAD720908 QJZ720908 QTV720908 RDR720908 RNN720908 RXJ720908 SHF720908 SRB720908 TAX720908 TKT720908 TUP720908 UEL720908 UOH720908 UYD720908 VHZ720908 VRV720908 WBR720908 WLN720908 WVJ720908 B786444 IX786444 ST786444 ACP786444 AML786444 AWH786444 BGD786444 BPZ786444 BZV786444 CJR786444 CTN786444 DDJ786444 DNF786444 DXB786444 EGX786444 EQT786444 FAP786444 FKL786444 FUH786444 GED786444 GNZ786444 GXV786444 HHR786444 HRN786444 IBJ786444 ILF786444 IVB786444 JEX786444 JOT786444 JYP786444 KIL786444 KSH786444 LCD786444 LLZ786444 LVV786444 MFR786444 MPN786444 MZJ786444 NJF786444 NTB786444 OCX786444 OMT786444 OWP786444 PGL786444 PQH786444 QAD786444 QJZ786444 QTV786444 RDR786444 RNN786444 RXJ786444 SHF786444 SRB786444 TAX786444 TKT786444 TUP786444 UEL786444 UOH786444 UYD786444 VHZ786444 VRV786444 WBR786444 WLN786444 WVJ786444 B851980 IX851980 ST851980 ACP851980 AML851980 AWH851980 BGD851980 BPZ851980 BZV851980 CJR851980 CTN851980 DDJ851980 DNF851980 DXB851980 EGX851980 EQT851980 FAP851980 FKL851980 FUH851980 GED851980 GNZ851980 GXV851980 HHR851980 HRN851980 IBJ851980 ILF851980 IVB851980 JEX851980 JOT851980 JYP851980 KIL851980 KSH851980 LCD851980 LLZ851980 LVV851980 MFR851980 MPN851980 MZJ851980 NJF851980 NTB851980 OCX851980 OMT851980 OWP851980 PGL851980 PQH851980 QAD851980 QJZ851980 QTV851980 RDR851980 RNN851980 RXJ851980 SHF851980 SRB851980 TAX851980 TKT851980 TUP851980 UEL851980 UOH851980 UYD851980 VHZ851980 VRV851980 WBR851980 WLN851980 WVJ851980 B917516 IX917516 ST917516 ACP917516 AML917516 AWH917516 BGD917516 BPZ917516 BZV917516 CJR917516 CTN917516 DDJ917516 DNF917516 DXB917516 EGX917516 EQT917516 FAP917516 FKL917516 FUH917516 GED917516 GNZ917516 GXV917516 HHR917516 HRN917516 IBJ917516 ILF917516 IVB917516 JEX917516 JOT917516 JYP917516 KIL917516 KSH917516 LCD917516 LLZ917516 LVV917516 MFR917516 MPN917516 MZJ917516 NJF917516 NTB917516 OCX917516 OMT917516 OWP917516 PGL917516 PQH917516 QAD917516 QJZ917516 QTV917516 RDR917516 RNN917516 RXJ917516 SHF917516 SRB917516 TAX917516 TKT917516 TUP917516 UEL917516 UOH917516 UYD917516 VHZ917516 VRV917516 WBR917516 WLN917516 WVJ917516 B983052 IX983052 ST983052 ACP983052 AML983052 AWH983052 BGD983052 BPZ983052 BZV983052 CJR983052 CTN983052 DDJ983052 DNF983052 DXB983052 EGX983052 EQT983052 FAP983052 FKL983052 FUH983052 GED983052 GNZ983052 GXV983052 HHR983052 HRN983052 IBJ983052 ILF983052 IVB983052 JEX983052 JOT983052 JYP983052 KIL983052 KSH983052 LCD983052 LLZ983052 LVV983052 MFR983052 MPN983052 MZJ983052 NJF983052 NTB983052 OCX983052 OMT983052 OWP983052 PGL983052 PQH983052 QAD983052 QJZ983052 QTV983052 RDR983052 RNN983052 RXJ983052 SHF983052 SRB983052 TAX983052 TKT983052 TUP983052 UEL983052 UOH983052 UYD983052 VHZ983052 VRV983052 WBR983052 WLN983052 WVJ983052"/>
    <dataValidation allowBlank="1" showInputMessage="1" showErrorMessage="1" promptTitle="OHJE" prompt="Kirjaa kustannuksen selite." sqref="C12 IY12 SU12 ACQ12 AMM12 AWI12 BGE12 BQA12 BZW12 CJS12 CTO12 DDK12 DNG12 DXC12 EGY12 EQU12 FAQ12 FKM12 FUI12 GEE12 GOA12 GXW12 HHS12 HRO12 IBK12 ILG12 IVC12 JEY12 JOU12 JYQ12 KIM12 KSI12 LCE12 LMA12 LVW12 MFS12 MPO12 MZK12 NJG12 NTC12 OCY12 OMU12 OWQ12 PGM12 PQI12 QAE12 QKA12 QTW12 RDS12 RNO12 RXK12 SHG12 SRC12 TAY12 TKU12 TUQ12 UEM12 UOI12 UYE12 VIA12 VRW12 WBS12 WLO12 WVK12 C65548 IY65548 SU65548 ACQ65548 AMM65548 AWI65548 BGE65548 BQA65548 BZW65548 CJS65548 CTO65548 DDK65548 DNG65548 DXC65548 EGY65548 EQU65548 FAQ65548 FKM65548 FUI65548 GEE65548 GOA65548 GXW65548 HHS65548 HRO65548 IBK65548 ILG65548 IVC65548 JEY65548 JOU65548 JYQ65548 KIM65548 KSI65548 LCE65548 LMA65548 LVW65548 MFS65548 MPO65548 MZK65548 NJG65548 NTC65548 OCY65548 OMU65548 OWQ65548 PGM65548 PQI65548 QAE65548 QKA65548 QTW65548 RDS65548 RNO65548 RXK65548 SHG65548 SRC65548 TAY65548 TKU65548 TUQ65548 UEM65548 UOI65548 UYE65548 VIA65548 VRW65548 WBS65548 WLO65548 WVK65548 C131084 IY131084 SU131084 ACQ131084 AMM131084 AWI131084 BGE131084 BQA131084 BZW131084 CJS131084 CTO131084 DDK131084 DNG131084 DXC131084 EGY131084 EQU131084 FAQ131084 FKM131084 FUI131084 GEE131084 GOA131084 GXW131084 HHS131084 HRO131084 IBK131084 ILG131084 IVC131084 JEY131084 JOU131084 JYQ131084 KIM131084 KSI131084 LCE131084 LMA131084 LVW131084 MFS131084 MPO131084 MZK131084 NJG131084 NTC131084 OCY131084 OMU131084 OWQ131084 PGM131084 PQI131084 QAE131084 QKA131084 QTW131084 RDS131084 RNO131084 RXK131084 SHG131084 SRC131084 TAY131084 TKU131084 TUQ131084 UEM131084 UOI131084 UYE131084 VIA131084 VRW131084 WBS131084 WLO131084 WVK131084 C196620 IY196620 SU196620 ACQ196620 AMM196620 AWI196620 BGE196620 BQA196620 BZW196620 CJS196620 CTO196620 DDK196620 DNG196620 DXC196620 EGY196620 EQU196620 FAQ196620 FKM196620 FUI196620 GEE196620 GOA196620 GXW196620 HHS196620 HRO196620 IBK196620 ILG196620 IVC196620 JEY196620 JOU196620 JYQ196620 KIM196620 KSI196620 LCE196620 LMA196620 LVW196620 MFS196620 MPO196620 MZK196620 NJG196620 NTC196620 OCY196620 OMU196620 OWQ196620 PGM196620 PQI196620 QAE196620 QKA196620 QTW196620 RDS196620 RNO196620 RXK196620 SHG196620 SRC196620 TAY196620 TKU196620 TUQ196620 UEM196620 UOI196620 UYE196620 VIA196620 VRW196620 WBS196620 WLO196620 WVK196620 C262156 IY262156 SU262156 ACQ262156 AMM262156 AWI262156 BGE262156 BQA262156 BZW262156 CJS262156 CTO262156 DDK262156 DNG262156 DXC262156 EGY262156 EQU262156 FAQ262156 FKM262156 FUI262156 GEE262156 GOA262156 GXW262156 HHS262156 HRO262156 IBK262156 ILG262156 IVC262156 JEY262156 JOU262156 JYQ262156 KIM262156 KSI262156 LCE262156 LMA262156 LVW262156 MFS262156 MPO262156 MZK262156 NJG262156 NTC262156 OCY262156 OMU262156 OWQ262156 PGM262156 PQI262156 QAE262156 QKA262156 QTW262156 RDS262156 RNO262156 RXK262156 SHG262156 SRC262156 TAY262156 TKU262156 TUQ262156 UEM262156 UOI262156 UYE262156 VIA262156 VRW262156 WBS262156 WLO262156 WVK262156 C327692 IY327692 SU327692 ACQ327692 AMM327692 AWI327692 BGE327692 BQA327692 BZW327692 CJS327692 CTO327692 DDK327692 DNG327692 DXC327692 EGY327692 EQU327692 FAQ327692 FKM327692 FUI327692 GEE327692 GOA327692 GXW327692 HHS327692 HRO327692 IBK327692 ILG327692 IVC327692 JEY327692 JOU327692 JYQ327692 KIM327692 KSI327692 LCE327692 LMA327692 LVW327692 MFS327692 MPO327692 MZK327692 NJG327692 NTC327692 OCY327692 OMU327692 OWQ327692 PGM327692 PQI327692 QAE327692 QKA327692 QTW327692 RDS327692 RNO327692 RXK327692 SHG327692 SRC327692 TAY327692 TKU327692 TUQ327692 UEM327692 UOI327692 UYE327692 VIA327692 VRW327692 WBS327692 WLO327692 WVK327692 C393228 IY393228 SU393228 ACQ393228 AMM393228 AWI393228 BGE393228 BQA393228 BZW393228 CJS393228 CTO393228 DDK393228 DNG393228 DXC393228 EGY393228 EQU393228 FAQ393228 FKM393228 FUI393228 GEE393228 GOA393228 GXW393228 HHS393228 HRO393228 IBK393228 ILG393228 IVC393228 JEY393228 JOU393228 JYQ393228 KIM393228 KSI393228 LCE393228 LMA393228 LVW393228 MFS393228 MPO393228 MZK393228 NJG393228 NTC393228 OCY393228 OMU393228 OWQ393228 PGM393228 PQI393228 QAE393228 QKA393228 QTW393228 RDS393228 RNO393228 RXK393228 SHG393228 SRC393228 TAY393228 TKU393228 TUQ393228 UEM393228 UOI393228 UYE393228 VIA393228 VRW393228 WBS393228 WLO393228 WVK393228 C458764 IY458764 SU458764 ACQ458764 AMM458764 AWI458764 BGE458764 BQA458764 BZW458764 CJS458764 CTO458764 DDK458764 DNG458764 DXC458764 EGY458764 EQU458764 FAQ458764 FKM458764 FUI458764 GEE458764 GOA458764 GXW458764 HHS458764 HRO458764 IBK458764 ILG458764 IVC458764 JEY458764 JOU458764 JYQ458764 KIM458764 KSI458764 LCE458764 LMA458764 LVW458764 MFS458764 MPO458764 MZK458764 NJG458764 NTC458764 OCY458764 OMU458764 OWQ458764 PGM458764 PQI458764 QAE458764 QKA458764 QTW458764 RDS458764 RNO458764 RXK458764 SHG458764 SRC458764 TAY458764 TKU458764 TUQ458764 UEM458764 UOI458764 UYE458764 VIA458764 VRW458764 WBS458764 WLO458764 WVK458764 C524300 IY524300 SU524300 ACQ524300 AMM524300 AWI524300 BGE524300 BQA524300 BZW524300 CJS524300 CTO524300 DDK524300 DNG524300 DXC524300 EGY524300 EQU524300 FAQ524300 FKM524300 FUI524300 GEE524300 GOA524300 GXW524300 HHS524300 HRO524300 IBK524300 ILG524300 IVC524300 JEY524300 JOU524300 JYQ524300 KIM524300 KSI524300 LCE524300 LMA524300 LVW524300 MFS524300 MPO524300 MZK524300 NJG524300 NTC524300 OCY524300 OMU524300 OWQ524300 PGM524300 PQI524300 QAE524300 QKA524300 QTW524300 RDS524300 RNO524300 RXK524300 SHG524300 SRC524300 TAY524300 TKU524300 TUQ524300 UEM524300 UOI524300 UYE524300 VIA524300 VRW524300 WBS524300 WLO524300 WVK524300 C589836 IY589836 SU589836 ACQ589836 AMM589836 AWI589836 BGE589836 BQA589836 BZW589836 CJS589836 CTO589836 DDK589836 DNG589836 DXC589836 EGY589836 EQU589836 FAQ589836 FKM589836 FUI589836 GEE589836 GOA589836 GXW589836 HHS589836 HRO589836 IBK589836 ILG589836 IVC589836 JEY589836 JOU589836 JYQ589836 KIM589836 KSI589836 LCE589836 LMA589836 LVW589836 MFS589836 MPO589836 MZK589836 NJG589836 NTC589836 OCY589836 OMU589836 OWQ589836 PGM589836 PQI589836 QAE589836 QKA589836 QTW589836 RDS589836 RNO589836 RXK589836 SHG589836 SRC589836 TAY589836 TKU589836 TUQ589836 UEM589836 UOI589836 UYE589836 VIA589836 VRW589836 WBS589836 WLO589836 WVK589836 C655372 IY655372 SU655372 ACQ655372 AMM655372 AWI655372 BGE655372 BQA655372 BZW655372 CJS655372 CTO655372 DDK655372 DNG655372 DXC655372 EGY655372 EQU655372 FAQ655372 FKM655372 FUI655372 GEE655372 GOA655372 GXW655372 HHS655372 HRO655372 IBK655372 ILG655372 IVC655372 JEY655372 JOU655372 JYQ655372 KIM655372 KSI655372 LCE655372 LMA655372 LVW655372 MFS655372 MPO655372 MZK655372 NJG655372 NTC655372 OCY655372 OMU655372 OWQ655372 PGM655372 PQI655372 QAE655372 QKA655372 QTW655372 RDS655372 RNO655372 RXK655372 SHG655372 SRC655372 TAY655372 TKU655372 TUQ655372 UEM655372 UOI655372 UYE655372 VIA655372 VRW655372 WBS655372 WLO655372 WVK655372 C720908 IY720908 SU720908 ACQ720908 AMM720908 AWI720908 BGE720908 BQA720908 BZW720908 CJS720908 CTO720908 DDK720908 DNG720908 DXC720908 EGY720908 EQU720908 FAQ720908 FKM720908 FUI720908 GEE720908 GOA720908 GXW720908 HHS720908 HRO720908 IBK720908 ILG720908 IVC720908 JEY720908 JOU720908 JYQ720908 KIM720908 KSI720908 LCE720908 LMA720908 LVW720908 MFS720908 MPO720908 MZK720908 NJG720908 NTC720908 OCY720908 OMU720908 OWQ720908 PGM720908 PQI720908 QAE720908 QKA720908 QTW720908 RDS720908 RNO720908 RXK720908 SHG720908 SRC720908 TAY720908 TKU720908 TUQ720908 UEM720908 UOI720908 UYE720908 VIA720908 VRW720908 WBS720908 WLO720908 WVK720908 C786444 IY786444 SU786444 ACQ786444 AMM786444 AWI786444 BGE786444 BQA786444 BZW786444 CJS786444 CTO786444 DDK786444 DNG786444 DXC786444 EGY786444 EQU786444 FAQ786444 FKM786444 FUI786444 GEE786444 GOA786444 GXW786444 HHS786444 HRO786444 IBK786444 ILG786444 IVC786444 JEY786444 JOU786444 JYQ786444 KIM786444 KSI786444 LCE786444 LMA786444 LVW786444 MFS786444 MPO786444 MZK786444 NJG786444 NTC786444 OCY786444 OMU786444 OWQ786444 PGM786444 PQI786444 QAE786444 QKA786444 QTW786444 RDS786444 RNO786444 RXK786444 SHG786444 SRC786444 TAY786444 TKU786444 TUQ786444 UEM786444 UOI786444 UYE786444 VIA786444 VRW786444 WBS786444 WLO786444 WVK786444 C851980 IY851980 SU851980 ACQ851980 AMM851980 AWI851980 BGE851980 BQA851980 BZW851980 CJS851980 CTO851980 DDK851980 DNG851980 DXC851980 EGY851980 EQU851980 FAQ851980 FKM851980 FUI851980 GEE851980 GOA851980 GXW851980 HHS851980 HRO851980 IBK851980 ILG851980 IVC851980 JEY851980 JOU851980 JYQ851980 KIM851980 KSI851980 LCE851980 LMA851980 LVW851980 MFS851980 MPO851980 MZK851980 NJG851980 NTC851980 OCY851980 OMU851980 OWQ851980 PGM851980 PQI851980 QAE851980 QKA851980 QTW851980 RDS851980 RNO851980 RXK851980 SHG851980 SRC851980 TAY851980 TKU851980 TUQ851980 UEM851980 UOI851980 UYE851980 VIA851980 VRW851980 WBS851980 WLO851980 WVK851980 C917516 IY917516 SU917516 ACQ917516 AMM917516 AWI917516 BGE917516 BQA917516 BZW917516 CJS917516 CTO917516 DDK917516 DNG917516 DXC917516 EGY917516 EQU917516 FAQ917516 FKM917516 FUI917516 GEE917516 GOA917516 GXW917516 HHS917516 HRO917516 IBK917516 ILG917516 IVC917516 JEY917516 JOU917516 JYQ917516 KIM917516 KSI917516 LCE917516 LMA917516 LVW917516 MFS917516 MPO917516 MZK917516 NJG917516 NTC917516 OCY917516 OMU917516 OWQ917516 PGM917516 PQI917516 QAE917516 QKA917516 QTW917516 RDS917516 RNO917516 RXK917516 SHG917516 SRC917516 TAY917516 TKU917516 TUQ917516 UEM917516 UOI917516 UYE917516 VIA917516 VRW917516 WBS917516 WLO917516 WVK917516 C983052 IY983052 SU983052 ACQ983052 AMM983052 AWI983052 BGE983052 BQA983052 BZW983052 CJS983052 CTO983052 DDK983052 DNG983052 DXC983052 EGY983052 EQU983052 FAQ983052 FKM983052 FUI983052 GEE983052 GOA983052 GXW983052 HHS983052 HRO983052 IBK983052 ILG983052 IVC983052 JEY983052 JOU983052 JYQ983052 KIM983052 KSI983052 LCE983052 LMA983052 LVW983052 MFS983052 MPO983052 MZK983052 NJG983052 NTC983052 OCY983052 OMU983052 OWQ983052 PGM983052 PQI983052 QAE983052 QKA983052 QTW983052 RDS983052 RNO983052 RXK983052 SHG983052 SRC983052 TAY983052 TKU983052 TUQ983052 UEM983052 UOI983052 UYE983052 VIA983052 VRW983052 WBS983052 WLO983052 WVK983052"/>
    <dataValidation allowBlank="1" showInputMessage="1" showErrorMessage="1" promptTitle="OHJE" prompt="Kirjaa tähän aikaisemmissa maksatushakemuksissa hyväksytyt kustannukset kustannuslajitasolla." sqref="E12 JA12 SW12 ACS12 AMO12 AWK12 BGG12 BQC12 BZY12 CJU12 CTQ12 DDM12 DNI12 DXE12 EHA12 EQW12 FAS12 FKO12 FUK12 GEG12 GOC12 GXY12 HHU12 HRQ12 IBM12 ILI12 IVE12 JFA12 JOW12 JYS12 KIO12 KSK12 LCG12 LMC12 LVY12 MFU12 MPQ12 MZM12 NJI12 NTE12 ODA12 OMW12 OWS12 PGO12 PQK12 QAG12 QKC12 QTY12 RDU12 RNQ12 RXM12 SHI12 SRE12 TBA12 TKW12 TUS12 UEO12 UOK12 UYG12 VIC12 VRY12 WBU12 WLQ12 WVM12 E65548 JA65548 SW65548 ACS65548 AMO65548 AWK65548 BGG65548 BQC65548 BZY65548 CJU65548 CTQ65548 DDM65548 DNI65548 DXE65548 EHA65548 EQW65548 FAS65548 FKO65548 FUK65548 GEG65548 GOC65548 GXY65548 HHU65548 HRQ65548 IBM65548 ILI65548 IVE65548 JFA65548 JOW65548 JYS65548 KIO65548 KSK65548 LCG65548 LMC65548 LVY65548 MFU65548 MPQ65548 MZM65548 NJI65548 NTE65548 ODA65548 OMW65548 OWS65548 PGO65548 PQK65548 QAG65548 QKC65548 QTY65548 RDU65548 RNQ65548 RXM65548 SHI65548 SRE65548 TBA65548 TKW65548 TUS65548 UEO65548 UOK65548 UYG65548 VIC65548 VRY65548 WBU65548 WLQ65548 WVM65548 E131084 JA131084 SW131084 ACS131084 AMO131084 AWK131084 BGG131084 BQC131084 BZY131084 CJU131084 CTQ131084 DDM131084 DNI131084 DXE131084 EHA131084 EQW131084 FAS131084 FKO131084 FUK131084 GEG131084 GOC131084 GXY131084 HHU131084 HRQ131084 IBM131084 ILI131084 IVE131084 JFA131084 JOW131084 JYS131084 KIO131084 KSK131084 LCG131084 LMC131084 LVY131084 MFU131084 MPQ131084 MZM131084 NJI131084 NTE131084 ODA131084 OMW131084 OWS131084 PGO131084 PQK131084 QAG131084 QKC131084 QTY131084 RDU131084 RNQ131084 RXM131084 SHI131084 SRE131084 TBA131084 TKW131084 TUS131084 UEO131084 UOK131084 UYG131084 VIC131084 VRY131084 WBU131084 WLQ131084 WVM131084 E196620 JA196620 SW196620 ACS196620 AMO196620 AWK196620 BGG196620 BQC196620 BZY196620 CJU196620 CTQ196620 DDM196620 DNI196620 DXE196620 EHA196620 EQW196620 FAS196620 FKO196620 FUK196620 GEG196620 GOC196620 GXY196620 HHU196620 HRQ196620 IBM196620 ILI196620 IVE196620 JFA196620 JOW196620 JYS196620 KIO196620 KSK196620 LCG196620 LMC196620 LVY196620 MFU196620 MPQ196620 MZM196620 NJI196620 NTE196620 ODA196620 OMW196620 OWS196620 PGO196620 PQK196620 QAG196620 QKC196620 QTY196620 RDU196620 RNQ196620 RXM196620 SHI196620 SRE196620 TBA196620 TKW196620 TUS196620 UEO196620 UOK196620 UYG196620 VIC196620 VRY196620 WBU196620 WLQ196620 WVM196620 E262156 JA262156 SW262156 ACS262156 AMO262156 AWK262156 BGG262156 BQC262156 BZY262156 CJU262156 CTQ262156 DDM262156 DNI262156 DXE262156 EHA262156 EQW262156 FAS262156 FKO262156 FUK262156 GEG262156 GOC262156 GXY262156 HHU262156 HRQ262156 IBM262156 ILI262156 IVE262156 JFA262156 JOW262156 JYS262156 KIO262156 KSK262156 LCG262156 LMC262156 LVY262156 MFU262156 MPQ262156 MZM262156 NJI262156 NTE262156 ODA262156 OMW262156 OWS262156 PGO262156 PQK262156 QAG262156 QKC262156 QTY262156 RDU262156 RNQ262156 RXM262156 SHI262156 SRE262156 TBA262156 TKW262156 TUS262156 UEO262156 UOK262156 UYG262156 VIC262156 VRY262156 WBU262156 WLQ262156 WVM262156 E327692 JA327692 SW327692 ACS327692 AMO327692 AWK327692 BGG327692 BQC327692 BZY327692 CJU327692 CTQ327692 DDM327692 DNI327692 DXE327692 EHA327692 EQW327692 FAS327692 FKO327692 FUK327692 GEG327692 GOC327692 GXY327692 HHU327692 HRQ327692 IBM327692 ILI327692 IVE327692 JFA327692 JOW327692 JYS327692 KIO327692 KSK327692 LCG327692 LMC327692 LVY327692 MFU327692 MPQ327692 MZM327692 NJI327692 NTE327692 ODA327692 OMW327692 OWS327692 PGO327692 PQK327692 QAG327692 QKC327692 QTY327692 RDU327692 RNQ327692 RXM327692 SHI327692 SRE327692 TBA327692 TKW327692 TUS327692 UEO327692 UOK327692 UYG327692 VIC327692 VRY327692 WBU327692 WLQ327692 WVM327692 E393228 JA393228 SW393228 ACS393228 AMO393228 AWK393228 BGG393228 BQC393228 BZY393228 CJU393228 CTQ393228 DDM393228 DNI393228 DXE393228 EHA393228 EQW393228 FAS393228 FKO393228 FUK393228 GEG393228 GOC393228 GXY393228 HHU393228 HRQ393228 IBM393228 ILI393228 IVE393228 JFA393228 JOW393228 JYS393228 KIO393228 KSK393228 LCG393228 LMC393228 LVY393228 MFU393228 MPQ393228 MZM393228 NJI393228 NTE393228 ODA393228 OMW393228 OWS393228 PGO393228 PQK393228 QAG393228 QKC393228 QTY393228 RDU393228 RNQ393228 RXM393228 SHI393228 SRE393228 TBA393228 TKW393228 TUS393228 UEO393228 UOK393228 UYG393228 VIC393228 VRY393228 WBU393228 WLQ393228 WVM393228 E458764 JA458764 SW458764 ACS458764 AMO458764 AWK458764 BGG458764 BQC458764 BZY458764 CJU458764 CTQ458764 DDM458764 DNI458764 DXE458764 EHA458764 EQW458764 FAS458764 FKO458764 FUK458764 GEG458764 GOC458764 GXY458764 HHU458764 HRQ458764 IBM458764 ILI458764 IVE458764 JFA458764 JOW458764 JYS458764 KIO458764 KSK458764 LCG458764 LMC458764 LVY458764 MFU458764 MPQ458764 MZM458764 NJI458764 NTE458764 ODA458764 OMW458764 OWS458764 PGO458764 PQK458764 QAG458764 QKC458764 QTY458764 RDU458764 RNQ458764 RXM458764 SHI458764 SRE458764 TBA458764 TKW458764 TUS458764 UEO458764 UOK458764 UYG458764 VIC458764 VRY458764 WBU458764 WLQ458764 WVM458764 E524300 JA524300 SW524300 ACS524300 AMO524300 AWK524300 BGG524300 BQC524300 BZY524300 CJU524300 CTQ524300 DDM524300 DNI524300 DXE524300 EHA524300 EQW524300 FAS524300 FKO524300 FUK524300 GEG524300 GOC524300 GXY524300 HHU524300 HRQ524300 IBM524300 ILI524300 IVE524300 JFA524300 JOW524300 JYS524300 KIO524300 KSK524300 LCG524300 LMC524300 LVY524300 MFU524300 MPQ524300 MZM524300 NJI524300 NTE524300 ODA524300 OMW524300 OWS524300 PGO524300 PQK524300 QAG524300 QKC524300 QTY524300 RDU524300 RNQ524300 RXM524300 SHI524300 SRE524300 TBA524300 TKW524300 TUS524300 UEO524300 UOK524300 UYG524300 VIC524300 VRY524300 WBU524300 WLQ524300 WVM524300 E589836 JA589836 SW589836 ACS589836 AMO589836 AWK589836 BGG589836 BQC589836 BZY589836 CJU589836 CTQ589836 DDM589836 DNI589836 DXE589836 EHA589836 EQW589836 FAS589836 FKO589836 FUK589836 GEG589836 GOC589836 GXY589836 HHU589836 HRQ589836 IBM589836 ILI589836 IVE589836 JFA589836 JOW589836 JYS589836 KIO589836 KSK589836 LCG589836 LMC589836 LVY589836 MFU589836 MPQ589836 MZM589836 NJI589836 NTE589836 ODA589836 OMW589836 OWS589836 PGO589836 PQK589836 QAG589836 QKC589836 QTY589836 RDU589836 RNQ589836 RXM589836 SHI589836 SRE589836 TBA589836 TKW589836 TUS589836 UEO589836 UOK589836 UYG589836 VIC589836 VRY589836 WBU589836 WLQ589836 WVM589836 E655372 JA655372 SW655372 ACS655372 AMO655372 AWK655372 BGG655372 BQC655372 BZY655372 CJU655372 CTQ655372 DDM655372 DNI655372 DXE655372 EHA655372 EQW655372 FAS655372 FKO655372 FUK655372 GEG655372 GOC655372 GXY655372 HHU655372 HRQ655372 IBM655372 ILI655372 IVE655372 JFA655372 JOW655372 JYS655372 KIO655372 KSK655372 LCG655372 LMC655372 LVY655372 MFU655372 MPQ655372 MZM655372 NJI655372 NTE655372 ODA655372 OMW655372 OWS655372 PGO655372 PQK655372 QAG655372 QKC655372 QTY655372 RDU655372 RNQ655372 RXM655372 SHI655372 SRE655372 TBA655372 TKW655372 TUS655372 UEO655372 UOK655372 UYG655372 VIC655372 VRY655372 WBU655372 WLQ655372 WVM655372 E720908 JA720908 SW720908 ACS720908 AMO720908 AWK720908 BGG720908 BQC720908 BZY720908 CJU720908 CTQ720908 DDM720908 DNI720908 DXE720908 EHA720908 EQW720908 FAS720908 FKO720908 FUK720908 GEG720908 GOC720908 GXY720908 HHU720908 HRQ720908 IBM720908 ILI720908 IVE720908 JFA720908 JOW720908 JYS720908 KIO720908 KSK720908 LCG720908 LMC720908 LVY720908 MFU720908 MPQ720908 MZM720908 NJI720908 NTE720908 ODA720908 OMW720908 OWS720908 PGO720908 PQK720908 QAG720908 QKC720908 QTY720908 RDU720908 RNQ720908 RXM720908 SHI720908 SRE720908 TBA720908 TKW720908 TUS720908 UEO720908 UOK720908 UYG720908 VIC720908 VRY720908 WBU720908 WLQ720908 WVM720908 E786444 JA786444 SW786444 ACS786444 AMO786444 AWK786444 BGG786444 BQC786444 BZY786444 CJU786444 CTQ786444 DDM786444 DNI786444 DXE786444 EHA786444 EQW786444 FAS786444 FKO786444 FUK786444 GEG786444 GOC786444 GXY786444 HHU786444 HRQ786444 IBM786444 ILI786444 IVE786444 JFA786444 JOW786444 JYS786444 KIO786444 KSK786444 LCG786444 LMC786444 LVY786444 MFU786444 MPQ786444 MZM786444 NJI786444 NTE786444 ODA786444 OMW786444 OWS786444 PGO786444 PQK786444 QAG786444 QKC786444 QTY786444 RDU786444 RNQ786444 RXM786444 SHI786444 SRE786444 TBA786444 TKW786444 TUS786444 UEO786444 UOK786444 UYG786444 VIC786444 VRY786444 WBU786444 WLQ786444 WVM786444 E851980 JA851980 SW851980 ACS851980 AMO851980 AWK851980 BGG851980 BQC851980 BZY851980 CJU851980 CTQ851980 DDM851980 DNI851980 DXE851980 EHA851980 EQW851980 FAS851980 FKO851980 FUK851980 GEG851980 GOC851980 GXY851980 HHU851980 HRQ851980 IBM851980 ILI851980 IVE851980 JFA851980 JOW851980 JYS851980 KIO851980 KSK851980 LCG851980 LMC851980 LVY851980 MFU851980 MPQ851980 MZM851980 NJI851980 NTE851980 ODA851980 OMW851980 OWS851980 PGO851980 PQK851980 QAG851980 QKC851980 QTY851980 RDU851980 RNQ851980 RXM851980 SHI851980 SRE851980 TBA851980 TKW851980 TUS851980 UEO851980 UOK851980 UYG851980 VIC851980 VRY851980 WBU851980 WLQ851980 WVM851980 E917516 JA917516 SW917516 ACS917516 AMO917516 AWK917516 BGG917516 BQC917516 BZY917516 CJU917516 CTQ917516 DDM917516 DNI917516 DXE917516 EHA917516 EQW917516 FAS917516 FKO917516 FUK917516 GEG917516 GOC917516 GXY917516 HHU917516 HRQ917516 IBM917516 ILI917516 IVE917516 JFA917516 JOW917516 JYS917516 KIO917516 KSK917516 LCG917516 LMC917516 LVY917516 MFU917516 MPQ917516 MZM917516 NJI917516 NTE917516 ODA917516 OMW917516 OWS917516 PGO917516 PQK917516 QAG917516 QKC917516 QTY917516 RDU917516 RNQ917516 RXM917516 SHI917516 SRE917516 TBA917516 TKW917516 TUS917516 UEO917516 UOK917516 UYG917516 VIC917516 VRY917516 WBU917516 WLQ917516 WVM917516 E983052 JA983052 SW983052 ACS983052 AMO983052 AWK983052 BGG983052 BQC983052 BZY983052 CJU983052 CTQ983052 DDM983052 DNI983052 DXE983052 EHA983052 EQW983052 FAS983052 FKO983052 FUK983052 GEG983052 GOC983052 GXY983052 HHU983052 HRQ983052 IBM983052 ILI983052 IVE983052 JFA983052 JOW983052 JYS983052 KIO983052 KSK983052 LCG983052 LMC983052 LVY983052 MFU983052 MPQ983052 MZM983052 NJI983052 NTE983052 ODA983052 OMW983052 OWS983052 PGO983052 PQK983052 QAG983052 QKC983052 QTY983052 RDU983052 RNQ983052 RXM983052 SHI983052 SRE983052 TBA983052 TKW983052 TUS983052 UEO983052 UOK983052 UYG983052 VIC983052 VRY983052 WBU983052 WLQ983052 WVM983052"/>
    <dataValidation allowBlank="1" showInputMessage="1" showErrorMessage="1" promptTitle="OHJE" prompt="Kirjoita tähän raportoitujen kustannusten kirjanpidon tositenumerot pääkirjasta. Yhteys raportoitujen kustannusten ja pääkirjan välillä tulee olla yksiselitteinen. Tarkentavia merkintöjä voit tehdä liitteenä toimitettavaan pääkirjanotteeseen." sqref="F12 JB12 SX12 ACT12 AMP12 AWL12 BGH12 BQD12 BZZ12 CJV12 CTR12 DDN12 DNJ12 DXF12 EHB12 EQX12 FAT12 FKP12 FUL12 GEH12 GOD12 GXZ12 HHV12 HRR12 IBN12 ILJ12 IVF12 JFB12 JOX12 JYT12 KIP12 KSL12 LCH12 LMD12 LVZ12 MFV12 MPR12 MZN12 NJJ12 NTF12 ODB12 OMX12 OWT12 PGP12 PQL12 QAH12 QKD12 QTZ12 RDV12 RNR12 RXN12 SHJ12 SRF12 TBB12 TKX12 TUT12 UEP12 UOL12 UYH12 VID12 VRZ12 WBV12 WLR12 WVN12 F65548 JB65548 SX65548 ACT65548 AMP65548 AWL65548 BGH65548 BQD65548 BZZ65548 CJV65548 CTR65548 DDN65548 DNJ65548 DXF65548 EHB65548 EQX65548 FAT65548 FKP65548 FUL65548 GEH65548 GOD65548 GXZ65548 HHV65548 HRR65548 IBN65548 ILJ65548 IVF65548 JFB65548 JOX65548 JYT65548 KIP65548 KSL65548 LCH65548 LMD65548 LVZ65548 MFV65548 MPR65548 MZN65548 NJJ65548 NTF65548 ODB65548 OMX65548 OWT65548 PGP65548 PQL65548 QAH65548 QKD65548 QTZ65548 RDV65548 RNR65548 RXN65548 SHJ65548 SRF65548 TBB65548 TKX65548 TUT65548 UEP65548 UOL65548 UYH65548 VID65548 VRZ65548 WBV65548 WLR65548 WVN65548 F131084 JB131084 SX131084 ACT131084 AMP131084 AWL131084 BGH131084 BQD131084 BZZ131084 CJV131084 CTR131084 DDN131084 DNJ131084 DXF131084 EHB131084 EQX131084 FAT131084 FKP131084 FUL131084 GEH131084 GOD131084 GXZ131084 HHV131084 HRR131084 IBN131084 ILJ131084 IVF131084 JFB131084 JOX131084 JYT131084 KIP131084 KSL131084 LCH131084 LMD131084 LVZ131084 MFV131084 MPR131084 MZN131084 NJJ131084 NTF131084 ODB131084 OMX131084 OWT131084 PGP131084 PQL131084 QAH131084 QKD131084 QTZ131084 RDV131084 RNR131084 RXN131084 SHJ131084 SRF131084 TBB131084 TKX131084 TUT131084 UEP131084 UOL131084 UYH131084 VID131084 VRZ131084 WBV131084 WLR131084 WVN131084 F196620 JB196620 SX196620 ACT196620 AMP196620 AWL196620 BGH196620 BQD196620 BZZ196620 CJV196620 CTR196620 DDN196620 DNJ196620 DXF196620 EHB196620 EQX196620 FAT196620 FKP196620 FUL196620 GEH196620 GOD196620 GXZ196620 HHV196620 HRR196620 IBN196620 ILJ196620 IVF196620 JFB196620 JOX196620 JYT196620 KIP196620 KSL196620 LCH196620 LMD196620 LVZ196620 MFV196620 MPR196620 MZN196620 NJJ196620 NTF196620 ODB196620 OMX196620 OWT196620 PGP196620 PQL196620 QAH196620 QKD196620 QTZ196620 RDV196620 RNR196620 RXN196620 SHJ196620 SRF196620 TBB196620 TKX196620 TUT196620 UEP196620 UOL196620 UYH196620 VID196620 VRZ196620 WBV196620 WLR196620 WVN196620 F262156 JB262156 SX262156 ACT262156 AMP262156 AWL262156 BGH262156 BQD262156 BZZ262156 CJV262156 CTR262156 DDN262156 DNJ262156 DXF262156 EHB262156 EQX262156 FAT262156 FKP262156 FUL262156 GEH262156 GOD262156 GXZ262156 HHV262156 HRR262156 IBN262156 ILJ262156 IVF262156 JFB262156 JOX262156 JYT262156 KIP262156 KSL262156 LCH262156 LMD262156 LVZ262156 MFV262156 MPR262156 MZN262156 NJJ262156 NTF262156 ODB262156 OMX262156 OWT262156 PGP262156 PQL262156 QAH262156 QKD262156 QTZ262156 RDV262156 RNR262156 RXN262156 SHJ262156 SRF262156 TBB262156 TKX262156 TUT262156 UEP262156 UOL262156 UYH262156 VID262156 VRZ262156 WBV262156 WLR262156 WVN262156 F327692 JB327692 SX327692 ACT327692 AMP327692 AWL327692 BGH327692 BQD327692 BZZ327692 CJV327692 CTR327692 DDN327692 DNJ327692 DXF327692 EHB327692 EQX327692 FAT327692 FKP327692 FUL327692 GEH327692 GOD327692 GXZ327692 HHV327692 HRR327692 IBN327692 ILJ327692 IVF327692 JFB327692 JOX327692 JYT327692 KIP327692 KSL327692 LCH327692 LMD327692 LVZ327692 MFV327692 MPR327692 MZN327692 NJJ327692 NTF327692 ODB327692 OMX327692 OWT327692 PGP327692 PQL327692 QAH327692 QKD327692 QTZ327692 RDV327692 RNR327692 RXN327692 SHJ327692 SRF327692 TBB327692 TKX327692 TUT327692 UEP327692 UOL327692 UYH327692 VID327692 VRZ327692 WBV327692 WLR327692 WVN327692 F393228 JB393228 SX393228 ACT393228 AMP393228 AWL393228 BGH393228 BQD393228 BZZ393228 CJV393228 CTR393228 DDN393228 DNJ393228 DXF393228 EHB393228 EQX393228 FAT393228 FKP393228 FUL393228 GEH393228 GOD393228 GXZ393228 HHV393228 HRR393228 IBN393228 ILJ393228 IVF393228 JFB393228 JOX393228 JYT393228 KIP393228 KSL393228 LCH393228 LMD393228 LVZ393228 MFV393228 MPR393228 MZN393228 NJJ393228 NTF393228 ODB393228 OMX393228 OWT393228 PGP393228 PQL393228 QAH393228 QKD393228 QTZ393228 RDV393228 RNR393228 RXN393228 SHJ393228 SRF393228 TBB393228 TKX393228 TUT393228 UEP393228 UOL393228 UYH393228 VID393228 VRZ393228 WBV393228 WLR393228 WVN393228 F458764 JB458764 SX458764 ACT458764 AMP458764 AWL458764 BGH458764 BQD458764 BZZ458764 CJV458764 CTR458764 DDN458764 DNJ458764 DXF458764 EHB458764 EQX458764 FAT458764 FKP458764 FUL458764 GEH458764 GOD458764 GXZ458764 HHV458764 HRR458764 IBN458764 ILJ458764 IVF458764 JFB458764 JOX458764 JYT458764 KIP458764 KSL458764 LCH458764 LMD458764 LVZ458764 MFV458764 MPR458764 MZN458764 NJJ458764 NTF458764 ODB458764 OMX458764 OWT458764 PGP458764 PQL458764 QAH458764 QKD458764 QTZ458764 RDV458764 RNR458764 RXN458764 SHJ458764 SRF458764 TBB458764 TKX458764 TUT458764 UEP458764 UOL458764 UYH458764 VID458764 VRZ458764 WBV458764 WLR458764 WVN458764 F524300 JB524300 SX524300 ACT524300 AMP524300 AWL524300 BGH524300 BQD524300 BZZ524300 CJV524300 CTR524300 DDN524300 DNJ524300 DXF524300 EHB524300 EQX524300 FAT524300 FKP524300 FUL524300 GEH524300 GOD524300 GXZ524300 HHV524300 HRR524300 IBN524300 ILJ524300 IVF524300 JFB524300 JOX524300 JYT524300 KIP524300 KSL524300 LCH524300 LMD524300 LVZ524300 MFV524300 MPR524300 MZN524300 NJJ524300 NTF524300 ODB524300 OMX524300 OWT524300 PGP524300 PQL524300 QAH524300 QKD524300 QTZ524300 RDV524300 RNR524300 RXN524300 SHJ524300 SRF524300 TBB524300 TKX524300 TUT524300 UEP524300 UOL524300 UYH524300 VID524300 VRZ524300 WBV524300 WLR524300 WVN524300 F589836 JB589836 SX589836 ACT589836 AMP589836 AWL589836 BGH589836 BQD589836 BZZ589836 CJV589836 CTR589836 DDN589836 DNJ589836 DXF589836 EHB589836 EQX589836 FAT589836 FKP589836 FUL589836 GEH589836 GOD589836 GXZ589836 HHV589836 HRR589836 IBN589836 ILJ589836 IVF589836 JFB589836 JOX589836 JYT589836 KIP589836 KSL589836 LCH589836 LMD589836 LVZ589836 MFV589836 MPR589836 MZN589836 NJJ589836 NTF589836 ODB589836 OMX589836 OWT589836 PGP589836 PQL589836 QAH589836 QKD589836 QTZ589836 RDV589836 RNR589836 RXN589836 SHJ589836 SRF589836 TBB589836 TKX589836 TUT589836 UEP589836 UOL589836 UYH589836 VID589836 VRZ589836 WBV589836 WLR589836 WVN589836 F655372 JB655372 SX655372 ACT655372 AMP655372 AWL655372 BGH655372 BQD655372 BZZ655372 CJV655372 CTR655372 DDN655372 DNJ655372 DXF655372 EHB655372 EQX655372 FAT655372 FKP655372 FUL655372 GEH655372 GOD655372 GXZ655372 HHV655372 HRR655372 IBN655372 ILJ655372 IVF655372 JFB655372 JOX655372 JYT655372 KIP655372 KSL655372 LCH655372 LMD655372 LVZ655372 MFV655372 MPR655372 MZN655372 NJJ655372 NTF655372 ODB655372 OMX655372 OWT655372 PGP655372 PQL655372 QAH655372 QKD655372 QTZ655372 RDV655372 RNR655372 RXN655372 SHJ655372 SRF655372 TBB655372 TKX655372 TUT655372 UEP655372 UOL655372 UYH655372 VID655372 VRZ655372 WBV655372 WLR655372 WVN655372 F720908 JB720908 SX720908 ACT720908 AMP720908 AWL720908 BGH720908 BQD720908 BZZ720908 CJV720908 CTR720908 DDN720908 DNJ720908 DXF720908 EHB720908 EQX720908 FAT720908 FKP720908 FUL720908 GEH720908 GOD720908 GXZ720908 HHV720908 HRR720908 IBN720908 ILJ720908 IVF720908 JFB720908 JOX720908 JYT720908 KIP720908 KSL720908 LCH720908 LMD720908 LVZ720908 MFV720908 MPR720908 MZN720908 NJJ720908 NTF720908 ODB720908 OMX720908 OWT720908 PGP720908 PQL720908 QAH720908 QKD720908 QTZ720908 RDV720908 RNR720908 RXN720908 SHJ720908 SRF720908 TBB720908 TKX720908 TUT720908 UEP720908 UOL720908 UYH720908 VID720908 VRZ720908 WBV720908 WLR720908 WVN720908 F786444 JB786444 SX786444 ACT786444 AMP786444 AWL786444 BGH786444 BQD786444 BZZ786444 CJV786444 CTR786444 DDN786444 DNJ786444 DXF786444 EHB786444 EQX786444 FAT786444 FKP786444 FUL786444 GEH786444 GOD786444 GXZ786444 HHV786444 HRR786444 IBN786444 ILJ786444 IVF786444 JFB786444 JOX786444 JYT786444 KIP786444 KSL786444 LCH786444 LMD786444 LVZ786444 MFV786444 MPR786444 MZN786444 NJJ786444 NTF786444 ODB786444 OMX786444 OWT786444 PGP786444 PQL786444 QAH786444 QKD786444 QTZ786444 RDV786444 RNR786444 RXN786444 SHJ786444 SRF786444 TBB786444 TKX786444 TUT786444 UEP786444 UOL786444 UYH786444 VID786444 VRZ786444 WBV786444 WLR786444 WVN786444 F851980 JB851980 SX851980 ACT851980 AMP851980 AWL851980 BGH851980 BQD851980 BZZ851980 CJV851980 CTR851980 DDN851980 DNJ851980 DXF851980 EHB851980 EQX851980 FAT851980 FKP851980 FUL851980 GEH851980 GOD851980 GXZ851980 HHV851980 HRR851980 IBN851980 ILJ851980 IVF851980 JFB851980 JOX851980 JYT851980 KIP851980 KSL851980 LCH851980 LMD851980 LVZ851980 MFV851980 MPR851980 MZN851980 NJJ851980 NTF851980 ODB851980 OMX851980 OWT851980 PGP851980 PQL851980 QAH851980 QKD851980 QTZ851980 RDV851980 RNR851980 RXN851980 SHJ851980 SRF851980 TBB851980 TKX851980 TUT851980 UEP851980 UOL851980 UYH851980 VID851980 VRZ851980 WBV851980 WLR851980 WVN851980 F917516 JB917516 SX917516 ACT917516 AMP917516 AWL917516 BGH917516 BQD917516 BZZ917516 CJV917516 CTR917516 DDN917516 DNJ917516 DXF917516 EHB917516 EQX917516 FAT917516 FKP917516 FUL917516 GEH917516 GOD917516 GXZ917516 HHV917516 HRR917516 IBN917516 ILJ917516 IVF917516 JFB917516 JOX917516 JYT917516 KIP917516 KSL917516 LCH917516 LMD917516 LVZ917516 MFV917516 MPR917516 MZN917516 NJJ917516 NTF917516 ODB917516 OMX917516 OWT917516 PGP917516 PQL917516 QAH917516 QKD917516 QTZ917516 RDV917516 RNR917516 RXN917516 SHJ917516 SRF917516 TBB917516 TKX917516 TUT917516 UEP917516 UOL917516 UYH917516 VID917516 VRZ917516 WBV917516 WLR917516 WVN917516 F983052 JB983052 SX983052 ACT983052 AMP983052 AWL983052 BGH983052 BQD983052 BZZ983052 CJV983052 CTR983052 DDN983052 DNJ983052 DXF983052 EHB983052 EQX983052 FAT983052 FKP983052 FUL983052 GEH983052 GOD983052 GXZ983052 HHV983052 HRR983052 IBN983052 ILJ983052 IVF983052 JFB983052 JOX983052 JYT983052 KIP983052 KSL983052 LCH983052 LMD983052 LVZ983052 MFV983052 MPR983052 MZN983052 NJJ983052 NTF983052 ODB983052 OMX983052 OWT983052 PGP983052 PQL983052 QAH983052 QKD983052 QTZ983052 RDV983052 RNR983052 RXN983052 SHJ983052 SRF983052 TBB983052 TKX983052 TUT983052 UEP983052 UOL983052 UYH983052 VID983052 VRZ983052 WBV983052 WLR983052 WVN983052"/>
    <dataValidation type="list" allowBlank="1" showInputMessage="1" showErrorMessage="1" sqref="A13:A53 IW13:IW53 SS13:SS53 ACO13:ACO53 AMK13:AMK53 AWG13:AWG53 BGC13:BGC53 BPY13:BPY53 BZU13:BZU53 CJQ13:CJQ53 CTM13:CTM53 DDI13:DDI53 DNE13:DNE53 DXA13:DXA53 EGW13:EGW53 EQS13:EQS53 FAO13:FAO53 FKK13:FKK53 FUG13:FUG53 GEC13:GEC53 GNY13:GNY53 GXU13:GXU53 HHQ13:HHQ53 HRM13:HRM53 IBI13:IBI53 ILE13:ILE53 IVA13:IVA53 JEW13:JEW53 JOS13:JOS53 JYO13:JYO53 KIK13:KIK53 KSG13:KSG53 LCC13:LCC53 LLY13:LLY53 LVU13:LVU53 MFQ13:MFQ53 MPM13:MPM53 MZI13:MZI53 NJE13:NJE53 NTA13:NTA53 OCW13:OCW53 OMS13:OMS53 OWO13:OWO53 PGK13:PGK53 PQG13:PQG53 QAC13:QAC53 QJY13:QJY53 QTU13:QTU53 RDQ13:RDQ53 RNM13:RNM53 RXI13:RXI53 SHE13:SHE53 SRA13:SRA53 TAW13:TAW53 TKS13:TKS53 TUO13:TUO53 UEK13:UEK53 UOG13:UOG53 UYC13:UYC53 VHY13:VHY53 VRU13:VRU53 WBQ13:WBQ53 WLM13:WLM53 WVI13:WVI53 A65549:A65589 IW65549:IW65589 SS65549:SS65589 ACO65549:ACO65589 AMK65549:AMK65589 AWG65549:AWG65589 BGC65549:BGC65589 BPY65549:BPY65589 BZU65549:BZU65589 CJQ65549:CJQ65589 CTM65549:CTM65589 DDI65549:DDI65589 DNE65549:DNE65589 DXA65549:DXA65589 EGW65549:EGW65589 EQS65549:EQS65589 FAO65549:FAO65589 FKK65549:FKK65589 FUG65549:FUG65589 GEC65549:GEC65589 GNY65549:GNY65589 GXU65549:GXU65589 HHQ65549:HHQ65589 HRM65549:HRM65589 IBI65549:IBI65589 ILE65549:ILE65589 IVA65549:IVA65589 JEW65549:JEW65589 JOS65549:JOS65589 JYO65549:JYO65589 KIK65549:KIK65589 KSG65549:KSG65589 LCC65549:LCC65589 LLY65549:LLY65589 LVU65549:LVU65589 MFQ65549:MFQ65589 MPM65549:MPM65589 MZI65549:MZI65589 NJE65549:NJE65589 NTA65549:NTA65589 OCW65549:OCW65589 OMS65549:OMS65589 OWO65549:OWO65589 PGK65549:PGK65589 PQG65549:PQG65589 QAC65549:QAC65589 QJY65549:QJY65589 QTU65549:QTU65589 RDQ65549:RDQ65589 RNM65549:RNM65589 RXI65549:RXI65589 SHE65549:SHE65589 SRA65549:SRA65589 TAW65549:TAW65589 TKS65549:TKS65589 TUO65549:TUO65589 UEK65549:UEK65589 UOG65549:UOG65589 UYC65549:UYC65589 VHY65549:VHY65589 VRU65549:VRU65589 WBQ65549:WBQ65589 WLM65549:WLM65589 WVI65549:WVI65589 A131085:A131125 IW131085:IW131125 SS131085:SS131125 ACO131085:ACO131125 AMK131085:AMK131125 AWG131085:AWG131125 BGC131085:BGC131125 BPY131085:BPY131125 BZU131085:BZU131125 CJQ131085:CJQ131125 CTM131085:CTM131125 DDI131085:DDI131125 DNE131085:DNE131125 DXA131085:DXA131125 EGW131085:EGW131125 EQS131085:EQS131125 FAO131085:FAO131125 FKK131085:FKK131125 FUG131085:FUG131125 GEC131085:GEC131125 GNY131085:GNY131125 GXU131085:GXU131125 HHQ131085:HHQ131125 HRM131085:HRM131125 IBI131085:IBI131125 ILE131085:ILE131125 IVA131085:IVA131125 JEW131085:JEW131125 JOS131085:JOS131125 JYO131085:JYO131125 KIK131085:KIK131125 KSG131085:KSG131125 LCC131085:LCC131125 LLY131085:LLY131125 LVU131085:LVU131125 MFQ131085:MFQ131125 MPM131085:MPM131125 MZI131085:MZI131125 NJE131085:NJE131125 NTA131085:NTA131125 OCW131085:OCW131125 OMS131085:OMS131125 OWO131085:OWO131125 PGK131085:PGK131125 PQG131085:PQG131125 QAC131085:QAC131125 QJY131085:QJY131125 QTU131085:QTU131125 RDQ131085:RDQ131125 RNM131085:RNM131125 RXI131085:RXI131125 SHE131085:SHE131125 SRA131085:SRA131125 TAW131085:TAW131125 TKS131085:TKS131125 TUO131085:TUO131125 UEK131085:UEK131125 UOG131085:UOG131125 UYC131085:UYC131125 VHY131085:VHY131125 VRU131085:VRU131125 WBQ131085:WBQ131125 WLM131085:WLM131125 WVI131085:WVI131125 A196621:A196661 IW196621:IW196661 SS196621:SS196661 ACO196621:ACO196661 AMK196621:AMK196661 AWG196621:AWG196661 BGC196621:BGC196661 BPY196621:BPY196661 BZU196621:BZU196661 CJQ196621:CJQ196661 CTM196621:CTM196661 DDI196621:DDI196661 DNE196621:DNE196661 DXA196621:DXA196661 EGW196621:EGW196661 EQS196621:EQS196661 FAO196621:FAO196661 FKK196621:FKK196661 FUG196621:FUG196661 GEC196621:GEC196661 GNY196621:GNY196661 GXU196621:GXU196661 HHQ196621:HHQ196661 HRM196621:HRM196661 IBI196621:IBI196661 ILE196621:ILE196661 IVA196621:IVA196661 JEW196621:JEW196661 JOS196621:JOS196661 JYO196621:JYO196661 KIK196621:KIK196661 KSG196621:KSG196661 LCC196621:LCC196661 LLY196621:LLY196661 LVU196621:LVU196661 MFQ196621:MFQ196661 MPM196621:MPM196661 MZI196621:MZI196661 NJE196621:NJE196661 NTA196621:NTA196661 OCW196621:OCW196661 OMS196621:OMS196661 OWO196621:OWO196661 PGK196621:PGK196661 PQG196621:PQG196661 QAC196621:QAC196661 QJY196621:QJY196661 QTU196621:QTU196661 RDQ196621:RDQ196661 RNM196621:RNM196661 RXI196621:RXI196661 SHE196621:SHE196661 SRA196621:SRA196661 TAW196621:TAW196661 TKS196621:TKS196661 TUO196621:TUO196661 UEK196621:UEK196661 UOG196621:UOG196661 UYC196621:UYC196661 VHY196621:VHY196661 VRU196621:VRU196661 WBQ196621:WBQ196661 WLM196621:WLM196661 WVI196621:WVI196661 A262157:A262197 IW262157:IW262197 SS262157:SS262197 ACO262157:ACO262197 AMK262157:AMK262197 AWG262157:AWG262197 BGC262157:BGC262197 BPY262157:BPY262197 BZU262157:BZU262197 CJQ262157:CJQ262197 CTM262157:CTM262197 DDI262157:DDI262197 DNE262157:DNE262197 DXA262157:DXA262197 EGW262157:EGW262197 EQS262157:EQS262197 FAO262157:FAO262197 FKK262157:FKK262197 FUG262157:FUG262197 GEC262157:GEC262197 GNY262157:GNY262197 GXU262157:GXU262197 HHQ262157:HHQ262197 HRM262157:HRM262197 IBI262157:IBI262197 ILE262157:ILE262197 IVA262157:IVA262197 JEW262157:JEW262197 JOS262157:JOS262197 JYO262157:JYO262197 KIK262157:KIK262197 KSG262157:KSG262197 LCC262157:LCC262197 LLY262157:LLY262197 LVU262157:LVU262197 MFQ262157:MFQ262197 MPM262157:MPM262197 MZI262157:MZI262197 NJE262157:NJE262197 NTA262157:NTA262197 OCW262157:OCW262197 OMS262157:OMS262197 OWO262157:OWO262197 PGK262157:PGK262197 PQG262157:PQG262197 QAC262157:QAC262197 QJY262157:QJY262197 QTU262157:QTU262197 RDQ262157:RDQ262197 RNM262157:RNM262197 RXI262157:RXI262197 SHE262157:SHE262197 SRA262157:SRA262197 TAW262157:TAW262197 TKS262157:TKS262197 TUO262157:TUO262197 UEK262157:UEK262197 UOG262157:UOG262197 UYC262157:UYC262197 VHY262157:VHY262197 VRU262157:VRU262197 WBQ262157:WBQ262197 WLM262157:WLM262197 WVI262157:WVI262197 A327693:A327733 IW327693:IW327733 SS327693:SS327733 ACO327693:ACO327733 AMK327693:AMK327733 AWG327693:AWG327733 BGC327693:BGC327733 BPY327693:BPY327733 BZU327693:BZU327733 CJQ327693:CJQ327733 CTM327693:CTM327733 DDI327693:DDI327733 DNE327693:DNE327733 DXA327693:DXA327733 EGW327693:EGW327733 EQS327693:EQS327733 FAO327693:FAO327733 FKK327693:FKK327733 FUG327693:FUG327733 GEC327693:GEC327733 GNY327693:GNY327733 GXU327693:GXU327733 HHQ327693:HHQ327733 HRM327693:HRM327733 IBI327693:IBI327733 ILE327693:ILE327733 IVA327693:IVA327733 JEW327693:JEW327733 JOS327693:JOS327733 JYO327693:JYO327733 KIK327693:KIK327733 KSG327693:KSG327733 LCC327693:LCC327733 LLY327693:LLY327733 LVU327693:LVU327733 MFQ327693:MFQ327733 MPM327693:MPM327733 MZI327693:MZI327733 NJE327693:NJE327733 NTA327693:NTA327733 OCW327693:OCW327733 OMS327693:OMS327733 OWO327693:OWO327733 PGK327693:PGK327733 PQG327693:PQG327733 QAC327693:QAC327733 QJY327693:QJY327733 QTU327693:QTU327733 RDQ327693:RDQ327733 RNM327693:RNM327733 RXI327693:RXI327733 SHE327693:SHE327733 SRA327693:SRA327733 TAW327693:TAW327733 TKS327693:TKS327733 TUO327693:TUO327733 UEK327693:UEK327733 UOG327693:UOG327733 UYC327693:UYC327733 VHY327693:VHY327733 VRU327693:VRU327733 WBQ327693:WBQ327733 WLM327693:WLM327733 WVI327693:WVI327733 A393229:A393269 IW393229:IW393269 SS393229:SS393269 ACO393229:ACO393269 AMK393229:AMK393269 AWG393229:AWG393269 BGC393229:BGC393269 BPY393229:BPY393269 BZU393229:BZU393269 CJQ393229:CJQ393269 CTM393229:CTM393269 DDI393229:DDI393269 DNE393229:DNE393269 DXA393229:DXA393269 EGW393229:EGW393269 EQS393229:EQS393269 FAO393229:FAO393269 FKK393229:FKK393269 FUG393229:FUG393269 GEC393229:GEC393269 GNY393229:GNY393269 GXU393229:GXU393269 HHQ393229:HHQ393269 HRM393229:HRM393269 IBI393229:IBI393269 ILE393229:ILE393269 IVA393229:IVA393269 JEW393229:JEW393269 JOS393229:JOS393269 JYO393229:JYO393269 KIK393229:KIK393269 KSG393229:KSG393269 LCC393229:LCC393269 LLY393229:LLY393269 LVU393229:LVU393269 MFQ393229:MFQ393269 MPM393229:MPM393269 MZI393229:MZI393269 NJE393229:NJE393269 NTA393229:NTA393269 OCW393229:OCW393269 OMS393229:OMS393269 OWO393229:OWO393269 PGK393229:PGK393269 PQG393229:PQG393269 QAC393229:QAC393269 QJY393229:QJY393269 QTU393229:QTU393269 RDQ393229:RDQ393269 RNM393229:RNM393269 RXI393229:RXI393269 SHE393229:SHE393269 SRA393229:SRA393269 TAW393229:TAW393269 TKS393229:TKS393269 TUO393229:TUO393269 UEK393229:UEK393269 UOG393229:UOG393269 UYC393229:UYC393269 VHY393229:VHY393269 VRU393229:VRU393269 WBQ393229:WBQ393269 WLM393229:WLM393269 WVI393229:WVI393269 A458765:A458805 IW458765:IW458805 SS458765:SS458805 ACO458765:ACO458805 AMK458765:AMK458805 AWG458765:AWG458805 BGC458765:BGC458805 BPY458765:BPY458805 BZU458765:BZU458805 CJQ458765:CJQ458805 CTM458765:CTM458805 DDI458765:DDI458805 DNE458765:DNE458805 DXA458765:DXA458805 EGW458765:EGW458805 EQS458765:EQS458805 FAO458765:FAO458805 FKK458765:FKK458805 FUG458765:FUG458805 GEC458765:GEC458805 GNY458765:GNY458805 GXU458765:GXU458805 HHQ458765:HHQ458805 HRM458765:HRM458805 IBI458765:IBI458805 ILE458765:ILE458805 IVA458765:IVA458805 JEW458765:JEW458805 JOS458765:JOS458805 JYO458765:JYO458805 KIK458765:KIK458805 KSG458765:KSG458805 LCC458765:LCC458805 LLY458765:LLY458805 LVU458765:LVU458805 MFQ458765:MFQ458805 MPM458765:MPM458805 MZI458765:MZI458805 NJE458765:NJE458805 NTA458765:NTA458805 OCW458765:OCW458805 OMS458765:OMS458805 OWO458765:OWO458805 PGK458765:PGK458805 PQG458765:PQG458805 QAC458765:QAC458805 QJY458765:QJY458805 QTU458765:QTU458805 RDQ458765:RDQ458805 RNM458765:RNM458805 RXI458765:RXI458805 SHE458765:SHE458805 SRA458765:SRA458805 TAW458765:TAW458805 TKS458765:TKS458805 TUO458765:TUO458805 UEK458765:UEK458805 UOG458765:UOG458805 UYC458765:UYC458805 VHY458765:VHY458805 VRU458765:VRU458805 WBQ458765:WBQ458805 WLM458765:WLM458805 WVI458765:WVI458805 A524301:A524341 IW524301:IW524341 SS524301:SS524341 ACO524301:ACO524341 AMK524301:AMK524341 AWG524301:AWG524341 BGC524301:BGC524341 BPY524301:BPY524341 BZU524301:BZU524341 CJQ524301:CJQ524341 CTM524301:CTM524341 DDI524301:DDI524341 DNE524301:DNE524341 DXA524301:DXA524341 EGW524301:EGW524341 EQS524301:EQS524341 FAO524301:FAO524341 FKK524301:FKK524341 FUG524301:FUG524341 GEC524301:GEC524341 GNY524301:GNY524341 GXU524301:GXU524341 HHQ524301:HHQ524341 HRM524301:HRM524341 IBI524301:IBI524341 ILE524301:ILE524341 IVA524301:IVA524341 JEW524301:JEW524341 JOS524301:JOS524341 JYO524301:JYO524341 KIK524301:KIK524341 KSG524301:KSG524341 LCC524301:LCC524341 LLY524301:LLY524341 LVU524301:LVU524341 MFQ524301:MFQ524341 MPM524301:MPM524341 MZI524301:MZI524341 NJE524301:NJE524341 NTA524301:NTA524341 OCW524301:OCW524341 OMS524301:OMS524341 OWO524301:OWO524341 PGK524301:PGK524341 PQG524301:PQG524341 QAC524301:QAC524341 QJY524301:QJY524341 QTU524301:QTU524341 RDQ524301:RDQ524341 RNM524301:RNM524341 RXI524301:RXI524341 SHE524301:SHE524341 SRA524301:SRA524341 TAW524301:TAW524341 TKS524301:TKS524341 TUO524301:TUO524341 UEK524301:UEK524341 UOG524301:UOG524341 UYC524301:UYC524341 VHY524301:VHY524341 VRU524301:VRU524341 WBQ524301:WBQ524341 WLM524301:WLM524341 WVI524301:WVI524341 A589837:A589877 IW589837:IW589877 SS589837:SS589877 ACO589837:ACO589877 AMK589837:AMK589877 AWG589837:AWG589877 BGC589837:BGC589877 BPY589837:BPY589877 BZU589837:BZU589877 CJQ589837:CJQ589877 CTM589837:CTM589877 DDI589837:DDI589877 DNE589837:DNE589877 DXA589837:DXA589877 EGW589837:EGW589877 EQS589837:EQS589877 FAO589837:FAO589877 FKK589837:FKK589877 FUG589837:FUG589877 GEC589837:GEC589877 GNY589837:GNY589877 GXU589837:GXU589877 HHQ589837:HHQ589877 HRM589837:HRM589877 IBI589837:IBI589877 ILE589837:ILE589877 IVA589837:IVA589877 JEW589837:JEW589877 JOS589837:JOS589877 JYO589837:JYO589877 KIK589837:KIK589877 KSG589837:KSG589877 LCC589837:LCC589877 LLY589837:LLY589877 LVU589837:LVU589877 MFQ589837:MFQ589877 MPM589837:MPM589877 MZI589837:MZI589877 NJE589837:NJE589877 NTA589837:NTA589877 OCW589837:OCW589877 OMS589837:OMS589877 OWO589837:OWO589877 PGK589837:PGK589877 PQG589837:PQG589877 QAC589837:QAC589877 QJY589837:QJY589877 QTU589837:QTU589877 RDQ589837:RDQ589877 RNM589837:RNM589877 RXI589837:RXI589877 SHE589837:SHE589877 SRA589837:SRA589877 TAW589837:TAW589877 TKS589837:TKS589877 TUO589837:TUO589877 UEK589837:UEK589877 UOG589837:UOG589877 UYC589837:UYC589877 VHY589837:VHY589877 VRU589837:VRU589877 WBQ589837:WBQ589877 WLM589837:WLM589877 WVI589837:WVI589877 A655373:A655413 IW655373:IW655413 SS655373:SS655413 ACO655373:ACO655413 AMK655373:AMK655413 AWG655373:AWG655413 BGC655373:BGC655413 BPY655373:BPY655413 BZU655373:BZU655413 CJQ655373:CJQ655413 CTM655373:CTM655413 DDI655373:DDI655413 DNE655373:DNE655413 DXA655373:DXA655413 EGW655373:EGW655413 EQS655373:EQS655413 FAO655373:FAO655413 FKK655373:FKK655413 FUG655373:FUG655413 GEC655373:GEC655413 GNY655373:GNY655413 GXU655373:GXU655413 HHQ655373:HHQ655413 HRM655373:HRM655413 IBI655373:IBI655413 ILE655373:ILE655413 IVA655373:IVA655413 JEW655373:JEW655413 JOS655373:JOS655413 JYO655373:JYO655413 KIK655373:KIK655413 KSG655373:KSG655413 LCC655373:LCC655413 LLY655373:LLY655413 LVU655373:LVU655413 MFQ655373:MFQ655413 MPM655373:MPM655413 MZI655373:MZI655413 NJE655373:NJE655413 NTA655373:NTA655413 OCW655373:OCW655413 OMS655373:OMS655413 OWO655373:OWO655413 PGK655373:PGK655413 PQG655373:PQG655413 QAC655373:QAC655413 QJY655373:QJY655413 QTU655373:QTU655413 RDQ655373:RDQ655413 RNM655373:RNM655413 RXI655373:RXI655413 SHE655373:SHE655413 SRA655373:SRA655413 TAW655373:TAW655413 TKS655373:TKS655413 TUO655373:TUO655413 UEK655373:UEK655413 UOG655373:UOG655413 UYC655373:UYC655413 VHY655373:VHY655413 VRU655373:VRU655413 WBQ655373:WBQ655413 WLM655373:WLM655413 WVI655373:WVI655413 A720909:A720949 IW720909:IW720949 SS720909:SS720949 ACO720909:ACO720949 AMK720909:AMK720949 AWG720909:AWG720949 BGC720909:BGC720949 BPY720909:BPY720949 BZU720909:BZU720949 CJQ720909:CJQ720949 CTM720909:CTM720949 DDI720909:DDI720949 DNE720909:DNE720949 DXA720909:DXA720949 EGW720909:EGW720949 EQS720909:EQS720949 FAO720909:FAO720949 FKK720909:FKK720949 FUG720909:FUG720949 GEC720909:GEC720949 GNY720909:GNY720949 GXU720909:GXU720949 HHQ720909:HHQ720949 HRM720909:HRM720949 IBI720909:IBI720949 ILE720909:ILE720949 IVA720909:IVA720949 JEW720909:JEW720949 JOS720909:JOS720949 JYO720909:JYO720949 KIK720909:KIK720949 KSG720909:KSG720949 LCC720909:LCC720949 LLY720909:LLY720949 LVU720909:LVU720949 MFQ720909:MFQ720949 MPM720909:MPM720949 MZI720909:MZI720949 NJE720909:NJE720949 NTA720909:NTA720949 OCW720909:OCW720949 OMS720909:OMS720949 OWO720909:OWO720949 PGK720909:PGK720949 PQG720909:PQG720949 QAC720909:QAC720949 QJY720909:QJY720949 QTU720909:QTU720949 RDQ720909:RDQ720949 RNM720909:RNM720949 RXI720909:RXI720949 SHE720909:SHE720949 SRA720909:SRA720949 TAW720909:TAW720949 TKS720909:TKS720949 TUO720909:TUO720949 UEK720909:UEK720949 UOG720909:UOG720949 UYC720909:UYC720949 VHY720909:VHY720949 VRU720909:VRU720949 WBQ720909:WBQ720949 WLM720909:WLM720949 WVI720909:WVI720949 A786445:A786485 IW786445:IW786485 SS786445:SS786485 ACO786445:ACO786485 AMK786445:AMK786485 AWG786445:AWG786485 BGC786445:BGC786485 BPY786445:BPY786485 BZU786445:BZU786485 CJQ786445:CJQ786485 CTM786445:CTM786485 DDI786445:DDI786485 DNE786445:DNE786485 DXA786445:DXA786485 EGW786445:EGW786485 EQS786445:EQS786485 FAO786445:FAO786485 FKK786445:FKK786485 FUG786445:FUG786485 GEC786445:GEC786485 GNY786445:GNY786485 GXU786445:GXU786485 HHQ786445:HHQ786485 HRM786445:HRM786485 IBI786445:IBI786485 ILE786445:ILE786485 IVA786445:IVA786485 JEW786445:JEW786485 JOS786445:JOS786485 JYO786445:JYO786485 KIK786445:KIK786485 KSG786445:KSG786485 LCC786445:LCC786485 LLY786445:LLY786485 LVU786445:LVU786485 MFQ786445:MFQ786485 MPM786445:MPM786485 MZI786445:MZI786485 NJE786445:NJE786485 NTA786445:NTA786485 OCW786445:OCW786485 OMS786445:OMS786485 OWO786445:OWO786485 PGK786445:PGK786485 PQG786445:PQG786485 QAC786445:QAC786485 QJY786445:QJY786485 QTU786445:QTU786485 RDQ786445:RDQ786485 RNM786445:RNM786485 RXI786445:RXI786485 SHE786445:SHE786485 SRA786445:SRA786485 TAW786445:TAW786485 TKS786445:TKS786485 TUO786445:TUO786485 UEK786445:UEK786485 UOG786445:UOG786485 UYC786445:UYC786485 VHY786445:VHY786485 VRU786445:VRU786485 WBQ786445:WBQ786485 WLM786445:WLM786485 WVI786445:WVI786485 A851981:A852021 IW851981:IW852021 SS851981:SS852021 ACO851981:ACO852021 AMK851981:AMK852021 AWG851981:AWG852021 BGC851981:BGC852021 BPY851981:BPY852021 BZU851981:BZU852021 CJQ851981:CJQ852021 CTM851981:CTM852021 DDI851981:DDI852021 DNE851981:DNE852021 DXA851981:DXA852021 EGW851981:EGW852021 EQS851981:EQS852021 FAO851981:FAO852021 FKK851981:FKK852021 FUG851981:FUG852021 GEC851981:GEC852021 GNY851981:GNY852021 GXU851981:GXU852021 HHQ851981:HHQ852021 HRM851981:HRM852021 IBI851981:IBI852021 ILE851981:ILE852021 IVA851981:IVA852021 JEW851981:JEW852021 JOS851981:JOS852021 JYO851981:JYO852021 KIK851981:KIK852021 KSG851981:KSG852021 LCC851981:LCC852021 LLY851981:LLY852021 LVU851981:LVU852021 MFQ851981:MFQ852021 MPM851981:MPM852021 MZI851981:MZI852021 NJE851981:NJE852021 NTA851981:NTA852021 OCW851981:OCW852021 OMS851981:OMS852021 OWO851981:OWO852021 PGK851981:PGK852021 PQG851981:PQG852021 QAC851981:QAC852021 QJY851981:QJY852021 QTU851981:QTU852021 RDQ851981:RDQ852021 RNM851981:RNM852021 RXI851981:RXI852021 SHE851981:SHE852021 SRA851981:SRA852021 TAW851981:TAW852021 TKS851981:TKS852021 TUO851981:TUO852021 UEK851981:UEK852021 UOG851981:UOG852021 UYC851981:UYC852021 VHY851981:VHY852021 VRU851981:VRU852021 WBQ851981:WBQ852021 WLM851981:WLM852021 WVI851981:WVI852021 A917517:A917557 IW917517:IW917557 SS917517:SS917557 ACO917517:ACO917557 AMK917517:AMK917557 AWG917517:AWG917557 BGC917517:BGC917557 BPY917517:BPY917557 BZU917517:BZU917557 CJQ917517:CJQ917557 CTM917517:CTM917557 DDI917517:DDI917557 DNE917517:DNE917557 DXA917517:DXA917557 EGW917517:EGW917557 EQS917517:EQS917557 FAO917517:FAO917557 FKK917517:FKK917557 FUG917517:FUG917557 GEC917517:GEC917557 GNY917517:GNY917557 GXU917517:GXU917557 HHQ917517:HHQ917557 HRM917517:HRM917557 IBI917517:IBI917557 ILE917517:ILE917557 IVA917517:IVA917557 JEW917517:JEW917557 JOS917517:JOS917557 JYO917517:JYO917557 KIK917517:KIK917557 KSG917517:KSG917557 LCC917517:LCC917557 LLY917517:LLY917557 LVU917517:LVU917557 MFQ917517:MFQ917557 MPM917517:MPM917557 MZI917517:MZI917557 NJE917517:NJE917557 NTA917517:NTA917557 OCW917517:OCW917557 OMS917517:OMS917557 OWO917517:OWO917557 PGK917517:PGK917557 PQG917517:PQG917557 QAC917517:QAC917557 QJY917517:QJY917557 QTU917517:QTU917557 RDQ917517:RDQ917557 RNM917517:RNM917557 RXI917517:RXI917557 SHE917517:SHE917557 SRA917517:SRA917557 TAW917517:TAW917557 TKS917517:TKS917557 TUO917517:TUO917557 UEK917517:UEK917557 UOG917517:UOG917557 UYC917517:UYC917557 VHY917517:VHY917557 VRU917517:VRU917557 WBQ917517:WBQ917557 WLM917517:WLM917557 WVI917517:WVI917557 A983053:A983093 IW983053:IW983093 SS983053:SS983093 ACO983053:ACO983093 AMK983053:AMK983093 AWG983053:AWG983093 BGC983053:BGC983093 BPY983053:BPY983093 BZU983053:BZU983093 CJQ983053:CJQ983093 CTM983053:CTM983093 DDI983053:DDI983093 DNE983053:DNE983093 DXA983053:DXA983093 EGW983053:EGW983093 EQS983053:EQS983093 FAO983053:FAO983093 FKK983053:FKK983093 FUG983053:FUG983093 GEC983053:GEC983093 GNY983053:GNY983093 GXU983053:GXU983093 HHQ983053:HHQ983093 HRM983053:HRM983093 IBI983053:IBI983093 ILE983053:ILE983093 IVA983053:IVA983093 JEW983053:JEW983093 JOS983053:JOS983093 JYO983053:JYO983093 KIK983053:KIK983093 KSG983053:KSG983093 LCC983053:LCC983093 LLY983053:LLY983093 LVU983053:LVU983093 MFQ983053:MFQ983093 MPM983053:MPM983093 MZI983053:MZI983093 NJE983053:NJE983093 NTA983053:NTA983093 OCW983053:OCW983093 OMS983053:OMS983093 OWO983053:OWO983093 PGK983053:PGK983093 PQG983053:PQG983093 QAC983053:QAC983093 QJY983053:QJY983093 QTU983053:QTU983093 RDQ983053:RDQ983093 RNM983053:RNM983093 RXI983053:RXI983093 SHE983053:SHE983093 SRA983053:SRA983093 TAW983053:TAW983093 TKS983053:TKS983093 TUO983053:TUO983093 UEK983053:UEK983093 UOG983053:UOG983093 UYC983053:UYC983093 VHY983053:VHY983093 VRU983053:VRU983093 WBQ983053:WBQ983093 WLM983053:WLM983093 WVI983053:WVI983093">
      <mc:AlternateContent xmlns:x12ac="http://schemas.microsoft.com/office/spreadsheetml/2011/1/ac" xmlns:mc="http://schemas.openxmlformats.org/markup-compatibility/2006">
        <mc:Choice Requires="x12ac">
          <x12ac:list>Käyttö- ja kiinteä omaisuus, Ostopalvelut,"Aineet, tarvikkeet ja muut kustannukset", Matkakustannukset (15% malli), Yksikkökustannus</x12ac:list>
        </mc:Choice>
        <mc:Fallback>
          <formula1>"Käyttö- ja kiinteä omaisuus, Ostopalvelut,Aineet, tarvikkeet ja muut kustannukset, Matkakustannukset (15% malli), Yksikkökustannus"</formula1>
        </mc:Fallback>
      </mc:AlternateContent>
    </dataValidation>
  </dataValidations>
  <hyperlinks>
    <hyperlink ref="I3:K3" location="'Aloita tästä'!A1" display="PALAA TÄSTÄ KANSISIVULLE"/>
  </hyperlinks>
  <pageMargins left="0.39370078740157483" right="0.70866141732283472" top="0.59055118110236227" bottom="0.39370078740157483" header="0.39370078740157483" footer="0.31496062992125984"/>
  <pageSetup paperSize="9" orientation="landscape" r:id="rId1"/>
  <headerFooter>
    <oddHeader xml:space="preserve">&amp;R&amp;A - &amp;P(&amp;N)
</oddHeader>
  </headerFooter>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dimension ref="A3:K60"/>
  <sheetViews>
    <sheetView showGridLines="0" zoomScaleNormal="100" workbookViewId="0">
      <selection activeCell="K43" sqref="K43"/>
    </sheetView>
  </sheetViews>
  <sheetFormatPr defaultRowHeight="12.75" x14ac:dyDescent="0.2"/>
  <cols>
    <col min="1" max="1" width="20.42578125" style="154" customWidth="1"/>
    <col min="2" max="2" width="13.7109375" style="154" customWidth="1"/>
    <col min="3" max="3" width="29.5703125" style="154" customWidth="1"/>
    <col min="4" max="5" width="14.42578125" customWidth="1"/>
    <col min="6" max="6" width="26.28515625" customWidth="1"/>
    <col min="7" max="7" width="18.85546875" style="154" customWidth="1"/>
    <col min="8" max="255" width="9.140625" style="154"/>
    <col min="256" max="256" width="2.5703125" style="154" customWidth="1"/>
    <col min="257" max="257" width="17.140625" style="154" customWidth="1"/>
    <col min="258" max="258" width="19" style="154" customWidth="1"/>
    <col min="259" max="259" width="29.5703125" style="154" customWidth="1"/>
    <col min="260" max="260" width="21" style="154" customWidth="1"/>
    <col min="261" max="261" width="23.5703125" style="154" customWidth="1"/>
    <col min="262" max="262" width="26.28515625" style="154" customWidth="1"/>
    <col min="263" max="263" width="18.85546875" style="154" customWidth="1"/>
    <col min="264" max="511" width="9.140625" style="154"/>
    <col min="512" max="512" width="2.5703125" style="154" customWidth="1"/>
    <col min="513" max="513" width="17.140625" style="154" customWidth="1"/>
    <col min="514" max="514" width="19" style="154" customWidth="1"/>
    <col min="515" max="515" width="29.5703125" style="154" customWidth="1"/>
    <col min="516" max="516" width="21" style="154" customWidth="1"/>
    <col min="517" max="517" width="23.5703125" style="154" customWidth="1"/>
    <col min="518" max="518" width="26.28515625" style="154" customWidth="1"/>
    <col min="519" max="519" width="18.85546875" style="154" customWidth="1"/>
    <col min="520" max="767" width="9.140625" style="154"/>
    <col min="768" max="768" width="2.5703125" style="154" customWidth="1"/>
    <col min="769" max="769" width="17.140625" style="154" customWidth="1"/>
    <col min="770" max="770" width="19" style="154" customWidth="1"/>
    <col min="771" max="771" width="29.5703125" style="154" customWidth="1"/>
    <col min="772" max="772" width="21" style="154" customWidth="1"/>
    <col min="773" max="773" width="23.5703125" style="154" customWidth="1"/>
    <col min="774" max="774" width="26.28515625" style="154" customWidth="1"/>
    <col min="775" max="775" width="18.85546875" style="154" customWidth="1"/>
    <col min="776" max="1023" width="9.140625" style="154"/>
    <col min="1024" max="1024" width="2.5703125" style="154" customWidth="1"/>
    <col min="1025" max="1025" width="17.140625" style="154" customWidth="1"/>
    <col min="1026" max="1026" width="19" style="154" customWidth="1"/>
    <col min="1027" max="1027" width="29.5703125" style="154" customWidth="1"/>
    <col min="1028" max="1028" width="21" style="154" customWidth="1"/>
    <col min="1029" max="1029" width="23.5703125" style="154" customWidth="1"/>
    <col min="1030" max="1030" width="26.28515625" style="154" customWidth="1"/>
    <col min="1031" max="1031" width="18.85546875" style="154" customWidth="1"/>
    <col min="1032" max="1279" width="9.140625" style="154"/>
    <col min="1280" max="1280" width="2.5703125" style="154" customWidth="1"/>
    <col min="1281" max="1281" width="17.140625" style="154" customWidth="1"/>
    <col min="1282" max="1282" width="19" style="154" customWidth="1"/>
    <col min="1283" max="1283" width="29.5703125" style="154" customWidth="1"/>
    <col min="1284" max="1284" width="21" style="154" customWidth="1"/>
    <col min="1285" max="1285" width="23.5703125" style="154" customWidth="1"/>
    <col min="1286" max="1286" width="26.28515625" style="154" customWidth="1"/>
    <col min="1287" max="1287" width="18.85546875" style="154" customWidth="1"/>
    <col min="1288" max="1535" width="9.140625" style="154"/>
    <col min="1536" max="1536" width="2.5703125" style="154" customWidth="1"/>
    <col min="1537" max="1537" width="17.140625" style="154" customWidth="1"/>
    <col min="1538" max="1538" width="19" style="154" customWidth="1"/>
    <col min="1539" max="1539" width="29.5703125" style="154" customWidth="1"/>
    <col min="1540" max="1540" width="21" style="154" customWidth="1"/>
    <col min="1541" max="1541" width="23.5703125" style="154" customWidth="1"/>
    <col min="1542" max="1542" width="26.28515625" style="154" customWidth="1"/>
    <col min="1543" max="1543" width="18.85546875" style="154" customWidth="1"/>
    <col min="1544" max="1791" width="9.140625" style="154"/>
    <col min="1792" max="1792" width="2.5703125" style="154" customWidth="1"/>
    <col min="1793" max="1793" width="17.140625" style="154" customWidth="1"/>
    <col min="1794" max="1794" width="19" style="154" customWidth="1"/>
    <col min="1795" max="1795" width="29.5703125" style="154" customWidth="1"/>
    <col min="1796" max="1796" width="21" style="154" customWidth="1"/>
    <col min="1797" max="1797" width="23.5703125" style="154" customWidth="1"/>
    <col min="1798" max="1798" width="26.28515625" style="154" customWidth="1"/>
    <col min="1799" max="1799" width="18.85546875" style="154" customWidth="1"/>
    <col min="1800" max="2047" width="9.140625" style="154"/>
    <col min="2048" max="2048" width="2.5703125" style="154" customWidth="1"/>
    <col min="2049" max="2049" width="17.140625" style="154" customWidth="1"/>
    <col min="2050" max="2050" width="19" style="154" customWidth="1"/>
    <col min="2051" max="2051" width="29.5703125" style="154" customWidth="1"/>
    <col min="2052" max="2052" width="21" style="154" customWidth="1"/>
    <col min="2053" max="2053" width="23.5703125" style="154" customWidth="1"/>
    <col min="2054" max="2054" width="26.28515625" style="154" customWidth="1"/>
    <col min="2055" max="2055" width="18.85546875" style="154" customWidth="1"/>
    <col min="2056" max="2303" width="9.140625" style="154"/>
    <col min="2304" max="2304" width="2.5703125" style="154" customWidth="1"/>
    <col min="2305" max="2305" width="17.140625" style="154" customWidth="1"/>
    <col min="2306" max="2306" width="19" style="154" customWidth="1"/>
    <col min="2307" max="2307" width="29.5703125" style="154" customWidth="1"/>
    <col min="2308" max="2308" width="21" style="154" customWidth="1"/>
    <col min="2309" max="2309" width="23.5703125" style="154" customWidth="1"/>
    <col min="2310" max="2310" width="26.28515625" style="154" customWidth="1"/>
    <col min="2311" max="2311" width="18.85546875" style="154" customWidth="1"/>
    <col min="2312" max="2559" width="9.140625" style="154"/>
    <col min="2560" max="2560" width="2.5703125" style="154" customWidth="1"/>
    <col min="2561" max="2561" width="17.140625" style="154" customWidth="1"/>
    <col min="2562" max="2562" width="19" style="154" customWidth="1"/>
    <col min="2563" max="2563" width="29.5703125" style="154" customWidth="1"/>
    <col min="2564" max="2564" width="21" style="154" customWidth="1"/>
    <col min="2565" max="2565" width="23.5703125" style="154" customWidth="1"/>
    <col min="2566" max="2566" width="26.28515625" style="154" customWidth="1"/>
    <col min="2567" max="2567" width="18.85546875" style="154" customWidth="1"/>
    <col min="2568" max="2815" width="9.140625" style="154"/>
    <col min="2816" max="2816" width="2.5703125" style="154" customWidth="1"/>
    <col min="2817" max="2817" width="17.140625" style="154" customWidth="1"/>
    <col min="2818" max="2818" width="19" style="154" customWidth="1"/>
    <col min="2819" max="2819" width="29.5703125" style="154" customWidth="1"/>
    <col min="2820" max="2820" width="21" style="154" customWidth="1"/>
    <col min="2821" max="2821" width="23.5703125" style="154" customWidth="1"/>
    <col min="2822" max="2822" width="26.28515625" style="154" customWidth="1"/>
    <col min="2823" max="2823" width="18.85546875" style="154" customWidth="1"/>
    <col min="2824" max="3071" width="9.140625" style="154"/>
    <col min="3072" max="3072" width="2.5703125" style="154" customWidth="1"/>
    <col min="3073" max="3073" width="17.140625" style="154" customWidth="1"/>
    <col min="3074" max="3074" width="19" style="154" customWidth="1"/>
    <col min="3075" max="3075" width="29.5703125" style="154" customWidth="1"/>
    <col min="3076" max="3076" width="21" style="154" customWidth="1"/>
    <col min="3077" max="3077" width="23.5703125" style="154" customWidth="1"/>
    <col min="3078" max="3078" width="26.28515625" style="154" customWidth="1"/>
    <col min="3079" max="3079" width="18.85546875" style="154" customWidth="1"/>
    <col min="3080" max="3327" width="9.140625" style="154"/>
    <col min="3328" max="3328" width="2.5703125" style="154" customWidth="1"/>
    <col min="3329" max="3329" width="17.140625" style="154" customWidth="1"/>
    <col min="3330" max="3330" width="19" style="154" customWidth="1"/>
    <col min="3331" max="3331" width="29.5703125" style="154" customWidth="1"/>
    <col min="3332" max="3332" width="21" style="154" customWidth="1"/>
    <col min="3333" max="3333" width="23.5703125" style="154" customWidth="1"/>
    <col min="3334" max="3334" width="26.28515625" style="154" customWidth="1"/>
    <col min="3335" max="3335" width="18.85546875" style="154" customWidth="1"/>
    <col min="3336" max="3583" width="9.140625" style="154"/>
    <col min="3584" max="3584" width="2.5703125" style="154" customWidth="1"/>
    <col min="3585" max="3585" width="17.140625" style="154" customWidth="1"/>
    <col min="3586" max="3586" width="19" style="154" customWidth="1"/>
    <col min="3587" max="3587" width="29.5703125" style="154" customWidth="1"/>
    <col min="3588" max="3588" width="21" style="154" customWidth="1"/>
    <col min="3589" max="3589" width="23.5703125" style="154" customWidth="1"/>
    <col min="3590" max="3590" width="26.28515625" style="154" customWidth="1"/>
    <col min="3591" max="3591" width="18.85546875" style="154" customWidth="1"/>
    <col min="3592" max="3839" width="9.140625" style="154"/>
    <col min="3840" max="3840" width="2.5703125" style="154" customWidth="1"/>
    <col min="3841" max="3841" width="17.140625" style="154" customWidth="1"/>
    <col min="3842" max="3842" width="19" style="154" customWidth="1"/>
    <col min="3843" max="3843" width="29.5703125" style="154" customWidth="1"/>
    <col min="3844" max="3844" width="21" style="154" customWidth="1"/>
    <col min="3845" max="3845" width="23.5703125" style="154" customWidth="1"/>
    <col min="3846" max="3846" width="26.28515625" style="154" customWidth="1"/>
    <col min="3847" max="3847" width="18.85546875" style="154" customWidth="1"/>
    <col min="3848" max="4095" width="9.140625" style="154"/>
    <col min="4096" max="4096" width="2.5703125" style="154" customWidth="1"/>
    <col min="4097" max="4097" width="17.140625" style="154" customWidth="1"/>
    <col min="4098" max="4098" width="19" style="154" customWidth="1"/>
    <col min="4099" max="4099" width="29.5703125" style="154" customWidth="1"/>
    <col min="4100" max="4100" width="21" style="154" customWidth="1"/>
    <col min="4101" max="4101" width="23.5703125" style="154" customWidth="1"/>
    <col min="4102" max="4102" width="26.28515625" style="154" customWidth="1"/>
    <col min="4103" max="4103" width="18.85546875" style="154" customWidth="1"/>
    <col min="4104" max="4351" width="9.140625" style="154"/>
    <col min="4352" max="4352" width="2.5703125" style="154" customWidth="1"/>
    <col min="4353" max="4353" width="17.140625" style="154" customWidth="1"/>
    <col min="4354" max="4354" width="19" style="154" customWidth="1"/>
    <col min="4355" max="4355" width="29.5703125" style="154" customWidth="1"/>
    <col min="4356" max="4356" width="21" style="154" customWidth="1"/>
    <col min="4357" max="4357" width="23.5703125" style="154" customWidth="1"/>
    <col min="4358" max="4358" width="26.28515625" style="154" customWidth="1"/>
    <col min="4359" max="4359" width="18.85546875" style="154" customWidth="1"/>
    <col min="4360" max="4607" width="9.140625" style="154"/>
    <col min="4608" max="4608" width="2.5703125" style="154" customWidth="1"/>
    <col min="4609" max="4609" width="17.140625" style="154" customWidth="1"/>
    <col min="4610" max="4610" width="19" style="154" customWidth="1"/>
    <col min="4611" max="4611" width="29.5703125" style="154" customWidth="1"/>
    <col min="4612" max="4612" width="21" style="154" customWidth="1"/>
    <col min="4613" max="4613" width="23.5703125" style="154" customWidth="1"/>
    <col min="4614" max="4614" width="26.28515625" style="154" customWidth="1"/>
    <col min="4615" max="4615" width="18.85546875" style="154" customWidth="1"/>
    <col min="4616" max="4863" width="9.140625" style="154"/>
    <col min="4864" max="4864" width="2.5703125" style="154" customWidth="1"/>
    <col min="4865" max="4865" width="17.140625" style="154" customWidth="1"/>
    <col min="4866" max="4866" width="19" style="154" customWidth="1"/>
    <col min="4867" max="4867" width="29.5703125" style="154" customWidth="1"/>
    <col min="4868" max="4868" width="21" style="154" customWidth="1"/>
    <col min="4869" max="4869" width="23.5703125" style="154" customWidth="1"/>
    <col min="4870" max="4870" width="26.28515625" style="154" customWidth="1"/>
    <col min="4871" max="4871" width="18.85546875" style="154" customWidth="1"/>
    <col min="4872" max="5119" width="9.140625" style="154"/>
    <col min="5120" max="5120" width="2.5703125" style="154" customWidth="1"/>
    <col min="5121" max="5121" width="17.140625" style="154" customWidth="1"/>
    <col min="5122" max="5122" width="19" style="154" customWidth="1"/>
    <col min="5123" max="5123" width="29.5703125" style="154" customWidth="1"/>
    <col min="5124" max="5124" width="21" style="154" customWidth="1"/>
    <col min="5125" max="5125" width="23.5703125" style="154" customWidth="1"/>
    <col min="5126" max="5126" width="26.28515625" style="154" customWidth="1"/>
    <col min="5127" max="5127" width="18.85546875" style="154" customWidth="1"/>
    <col min="5128" max="5375" width="9.140625" style="154"/>
    <col min="5376" max="5376" width="2.5703125" style="154" customWidth="1"/>
    <col min="5377" max="5377" width="17.140625" style="154" customWidth="1"/>
    <col min="5378" max="5378" width="19" style="154" customWidth="1"/>
    <col min="5379" max="5379" width="29.5703125" style="154" customWidth="1"/>
    <col min="5380" max="5380" width="21" style="154" customWidth="1"/>
    <col min="5381" max="5381" width="23.5703125" style="154" customWidth="1"/>
    <col min="5382" max="5382" width="26.28515625" style="154" customWidth="1"/>
    <col min="5383" max="5383" width="18.85546875" style="154" customWidth="1"/>
    <col min="5384" max="5631" width="9.140625" style="154"/>
    <col min="5632" max="5632" width="2.5703125" style="154" customWidth="1"/>
    <col min="5633" max="5633" width="17.140625" style="154" customWidth="1"/>
    <col min="5634" max="5634" width="19" style="154" customWidth="1"/>
    <col min="5635" max="5635" width="29.5703125" style="154" customWidth="1"/>
    <col min="5636" max="5636" width="21" style="154" customWidth="1"/>
    <col min="5637" max="5637" width="23.5703125" style="154" customWidth="1"/>
    <col min="5638" max="5638" width="26.28515625" style="154" customWidth="1"/>
    <col min="5639" max="5639" width="18.85546875" style="154" customWidth="1"/>
    <col min="5640" max="5887" width="9.140625" style="154"/>
    <col min="5888" max="5888" width="2.5703125" style="154" customWidth="1"/>
    <col min="5889" max="5889" width="17.140625" style="154" customWidth="1"/>
    <col min="5890" max="5890" width="19" style="154" customWidth="1"/>
    <col min="5891" max="5891" width="29.5703125" style="154" customWidth="1"/>
    <col min="5892" max="5892" width="21" style="154" customWidth="1"/>
    <col min="5893" max="5893" width="23.5703125" style="154" customWidth="1"/>
    <col min="5894" max="5894" width="26.28515625" style="154" customWidth="1"/>
    <col min="5895" max="5895" width="18.85546875" style="154" customWidth="1"/>
    <col min="5896" max="6143" width="9.140625" style="154"/>
    <col min="6144" max="6144" width="2.5703125" style="154" customWidth="1"/>
    <col min="6145" max="6145" width="17.140625" style="154" customWidth="1"/>
    <col min="6146" max="6146" width="19" style="154" customWidth="1"/>
    <col min="6147" max="6147" width="29.5703125" style="154" customWidth="1"/>
    <col min="6148" max="6148" width="21" style="154" customWidth="1"/>
    <col min="6149" max="6149" width="23.5703125" style="154" customWidth="1"/>
    <col min="6150" max="6150" width="26.28515625" style="154" customWidth="1"/>
    <col min="6151" max="6151" width="18.85546875" style="154" customWidth="1"/>
    <col min="6152" max="6399" width="9.140625" style="154"/>
    <col min="6400" max="6400" width="2.5703125" style="154" customWidth="1"/>
    <col min="6401" max="6401" width="17.140625" style="154" customWidth="1"/>
    <col min="6402" max="6402" width="19" style="154" customWidth="1"/>
    <col min="6403" max="6403" width="29.5703125" style="154" customWidth="1"/>
    <col min="6404" max="6404" width="21" style="154" customWidth="1"/>
    <col min="6405" max="6405" width="23.5703125" style="154" customWidth="1"/>
    <col min="6406" max="6406" width="26.28515625" style="154" customWidth="1"/>
    <col min="6407" max="6407" width="18.85546875" style="154" customWidth="1"/>
    <col min="6408" max="6655" width="9.140625" style="154"/>
    <col min="6656" max="6656" width="2.5703125" style="154" customWidth="1"/>
    <col min="6657" max="6657" width="17.140625" style="154" customWidth="1"/>
    <col min="6658" max="6658" width="19" style="154" customWidth="1"/>
    <col min="6659" max="6659" width="29.5703125" style="154" customWidth="1"/>
    <col min="6660" max="6660" width="21" style="154" customWidth="1"/>
    <col min="6661" max="6661" width="23.5703125" style="154" customWidth="1"/>
    <col min="6662" max="6662" width="26.28515625" style="154" customWidth="1"/>
    <col min="6663" max="6663" width="18.85546875" style="154" customWidth="1"/>
    <col min="6664" max="6911" width="9.140625" style="154"/>
    <col min="6912" max="6912" width="2.5703125" style="154" customWidth="1"/>
    <col min="6913" max="6913" width="17.140625" style="154" customWidth="1"/>
    <col min="6914" max="6914" width="19" style="154" customWidth="1"/>
    <col min="6915" max="6915" width="29.5703125" style="154" customWidth="1"/>
    <col min="6916" max="6916" width="21" style="154" customWidth="1"/>
    <col min="6917" max="6917" width="23.5703125" style="154" customWidth="1"/>
    <col min="6918" max="6918" width="26.28515625" style="154" customWidth="1"/>
    <col min="6919" max="6919" width="18.85546875" style="154" customWidth="1"/>
    <col min="6920" max="7167" width="9.140625" style="154"/>
    <col min="7168" max="7168" width="2.5703125" style="154" customWidth="1"/>
    <col min="7169" max="7169" width="17.140625" style="154" customWidth="1"/>
    <col min="7170" max="7170" width="19" style="154" customWidth="1"/>
    <col min="7171" max="7171" width="29.5703125" style="154" customWidth="1"/>
    <col min="7172" max="7172" width="21" style="154" customWidth="1"/>
    <col min="7173" max="7173" width="23.5703125" style="154" customWidth="1"/>
    <col min="7174" max="7174" width="26.28515625" style="154" customWidth="1"/>
    <col min="7175" max="7175" width="18.85546875" style="154" customWidth="1"/>
    <col min="7176" max="7423" width="9.140625" style="154"/>
    <col min="7424" max="7424" width="2.5703125" style="154" customWidth="1"/>
    <col min="7425" max="7425" width="17.140625" style="154" customWidth="1"/>
    <col min="7426" max="7426" width="19" style="154" customWidth="1"/>
    <col min="7427" max="7427" width="29.5703125" style="154" customWidth="1"/>
    <col min="7428" max="7428" width="21" style="154" customWidth="1"/>
    <col min="7429" max="7429" width="23.5703125" style="154" customWidth="1"/>
    <col min="7430" max="7430" width="26.28515625" style="154" customWidth="1"/>
    <col min="7431" max="7431" width="18.85546875" style="154" customWidth="1"/>
    <col min="7432" max="7679" width="9.140625" style="154"/>
    <col min="7680" max="7680" width="2.5703125" style="154" customWidth="1"/>
    <col min="7681" max="7681" width="17.140625" style="154" customWidth="1"/>
    <col min="7682" max="7682" width="19" style="154" customWidth="1"/>
    <col min="7683" max="7683" width="29.5703125" style="154" customWidth="1"/>
    <col min="7684" max="7684" width="21" style="154" customWidth="1"/>
    <col min="7685" max="7685" width="23.5703125" style="154" customWidth="1"/>
    <col min="7686" max="7686" width="26.28515625" style="154" customWidth="1"/>
    <col min="7687" max="7687" width="18.85546875" style="154" customWidth="1"/>
    <col min="7688" max="7935" width="9.140625" style="154"/>
    <col min="7936" max="7936" width="2.5703125" style="154" customWidth="1"/>
    <col min="7937" max="7937" width="17.140625" style="154" customWidth="1"/>
    <col min="7938" max="7938" width="19" style="154" customWidth="1"/>
    <col min="7939" max="7939" width="29.5703125" style="154" customWidth="1"/>
    <col min="7940" max="7940" width="21" style="154" customWidth="1"/>
    <col min="7941" max="7941" width="23.5703125" style="154" customWidth="1"/>
    <col min="7942" max="7942" width="26.28515625" style="154" customWidth="1"/>
    <col min="7943" max="7943" width="18.85546875" style="154" customWidth="1"/>
    <col min="7944" max="8191" width="9.140625" style="154"/>
    <col min="8192" max="8192" width="2.5703125" style="154" customWidth="1"/>
    <col min="8193" max="8193" width="17.140625" style="154" customWidth="1"/>
    <col min="8194" max="8194" width="19" style="154" customWidth="1"/>
    <col min="8195" max="8195" width="29.5703125" style="154" customWidth="1"/>
    <col min="8196" max="8196" width="21" style="154" customWidth="1"/>
    <col min="8197" max="8197" width="23.5703125" style="154" customWidth="1"/>
    <col min="8198" max="8198" width="26.28515625" style="154" customWidth="1"/>
    <col min="8199" max="8199" width="18.85546875" style="154" customWidth="1"/>
    <col min="8200" max="8447" width="9.140625" style="154"/>
    <col min="8448" max="8448" width="2.5703125" style="154" customWidth="1"/>
    <col min="8449" max="8449" width="17.140625" style="154" customWidth="1"/>
    <col min="8450" max="8450" width="19" style="154" customWidth="1"/>
    <col min="8451" max="8451" width="29.5703125" style="154" customWidth="1"/>
    <col min="8452" max="8452" width="21" style="154" customWidth="1"/>
    <col min="8453" max="8453" width="23.5703125" style="154" customWidth="1"/>
    <col min="8454" max="8454" width="26.28515625" style="154" customWidth="1"/>
    <col min="8455" max="8455" width="18.85546875" style="154" customWidth="1"/>
    <col min="8456" max="8703" width="9.140625" style="154"/>
    <col min="8704" max="8704" width="2.5703125" style="154" customWidth="1"/>
    <col min="8705" max="8705" width="17.140625" style="154" customWidth="1"/>
    <col min="8706" max="8706" width="19" style="154" customWidth="1"/>
    <col min="8707" max="8707" width="29.5703125" style="154" customWidth="1"/>
    <col min="8708" max="8708" width="21" style="154" customWidth="1"/>
    <col min="8709" max="8709" width="23.5703125" style="154" customWidth="1"/>
    <col min="8710" max="8710" width="26.28515625" style="154" customWidth="1"/>
    <col min="8711" max="8711" width="18.85546875" style="154" customWidth="1"/>
    <col min="8712" max="8959" width="9.140625" style="154"/>
    <col min="8960" max="8960" width="2.5703125" style="154" customWidth="1"/>
    <col min="8961" max="8961" width="17.140625" style="154" customWidth="1"/>
    <col min="8962" max="8962" width="19" style="154" customWidth="1"/>
    <col min="8963" max="8963" width="29.5703125" style="154" customWidth="1"/>
    <col min="8964" max="8964" width="21" style="154" customWidth="1"/>
    <col min="8965" max="8965" width="23.5703125" style="154" customWidth="1"/>
    <col min="8966" max="8966" width="26.28515625" style="154" customWidth="1"/>
    <col min="8967" max="8967" width="18.85546875" style="154" customWidth="1"/>
    <col min="8968" max="9215" width="9.140625" style="154"/>
    <col min="9216" max="9216" width="2.5703125" style="154" customWidth="1"/>
    <col min="9217" max="9217" width="17.140625" style="154" customWidth="1"/>
    <col min="9218" max="9218" width="19" style="154" customWidth="1"/>
    <col min="9219" max="9219" width="29.5703125" style="154" customWidth="1"/>
    <col min="9220" max="9220" width="21" style="154" customWidth="1"/>
    <col min="9221" max="9221" width="23.5703125" style="154" customWidth="1"/>
    <col min="9222" max="9222" width="26.28515625" style="154" customWidth="1"/>
    <col min="9223" max="9223" width="18.85546875" style="154" customWidth="1"/>
    <col min="9224" max="9471" width="9.140625" style="154"/>
    <col min="9472" max="9472" width="2.5703125" style="154" customWidth="1"/>
    <col min="9473" max="9473" width="17.140625" style="154" customWidth="1"/>
    <col min="9474" max="9474" width="19" style="154" customWidth="1"/>
    <col min="9475" max="9475" width="29.5703125" style="154" customWidth="1"/>
    <col min="9476" max="9476" width="21" style="154" customWidth="1"/>
    <col min="9477" max="9477" width="23.5703125" style="154" customWidth="1"/>
    <col min="9478" max="9478" width="26.28515625" style="154" customWidth="1"/>
    <col min="9479" max="9479" width="18.85546875" style="154" customWidth="1"/>
    <col min="9480" max="9727" width="9.140625" style="154"/>
    <col min="9728" max="9728" width="2.5703125" style="154" customWidth="1"/>
    <col min="9729" max="9729" width="17.140625" style="154" customWidth="1"/>
    <col min="9730" max="9730" width="19" style="154" customWidth="1"/>
    <col min="9731" max="9731" width="29.5703125" style="154" customWidth="1"/>
    <col min="9732" max="9732" width="21" style="154" customWidth="1"/>
    <col min="9733" max="9733" width="23.5703125" style="154" customWidth="1"/>
    <col min="9734" max="9734" width="26.28515625" style="154" customWidth="1"/>
    <col min="9735" max="9735" width="18.85546875" style="154" customWidth="1"/>
    <col min="9736" max="9983" width="9.140625" style="154"/>
    <col min="9984" max="9984" width="2.5703125" style="154" customWidth="1"/>
    <col min="9985" max="9985" width="17.140625" style="154" customWidth="1"/>
    <col min="9986" max="9986" width="19" style="154" customWidth="1"/>
    <col min="9987" max="9987" width="29.5703125" style="154" customWidth="1"/>
    <col min="9988" max="9988" width="21" style="154" customWidth="1"/>
    <col min="9989" max="9989" width="23.5703125" style="154" customWidth="1"/>
    <col min="9990" max="9990" width="26.28515625" style="154" customWidth="1"/>
    <col min="9991" max="9991" width="18.85546875" style="154" customWidth="1"/>
    <col min="9992" max="10239" width="9.140625" style="154"/>
    <col min="10240" max="10240" width="2.5703125" style="154" customWidth="1"/>
    <col min="10241" max="10241" width="17.140625" style="154" customWidth="1"/>
    <col min="10242" max="10242" width="19" style="154" customWidth="1"/>
    <col min="10243" max="10243" width="29.5703125" style="154" customWidth="1"/>
    <col min="10244" max="10244" width="21" style="154" customWidth="1"/>
    <col min="10245" max="10245" width="23.5703125" style="154" customWidth="1"/>
    <col min="10246" max="10246" width="26.28515625" style="154" customWidth="1"/>
    <col min="10247" max="10247" width="18.85546875" style="154" customWidth="1"/>
    <col min="10248" max="10495" width="9.140625" style="154"/>
    <col min="10496" max="10496" width="2.5703125" style="154" customWidth="1"/>
    <col min="10497" max="10497" width="17.140625" style="154" customWidth="1"/>
    <col min="10498" max="10498" width="19" style="154" customWidth="1"/>
    <col min="10499" max="10499" width="29.5703125" style="154" customWidth="1"/>
    <col min="10500" max="10500" width="21" style="154" customWidth="1"/>
    <col min="10501" max="10501" width="23.5703125" style="154" customWidth="1"/>
    <col min="10502" max="10502" width="26.28515625" style="154" customWidth="1"/>
    <col min="10503" max="10503" width="18.85546875" style="154" customWidth="1"/>
    <col min="10504" max="10751" width="9.140625" style="154"/>
    <col min="10752" max="10752" width="2.5703125" style="154" customWidth="1"/>
    <col min="10753" max="10753" width="17.140625" style="154" customWidth="1"/>
    <col min="10754" max="10754" width="19" style="154" customWidth="1"/>
    <col min="10755" max="10755" width="29.5703125" style="154" customWidth="1"/>
    <col min="10756" max="10756" width="21" style="154" customWidth="1"/>
    <col min="10757" max="10757" width="23.5703125" style="154" customWidth="1"/>
    <col min="10758" max="10758" width="26.28515625" style="154" customWidth="1"/>
    <col min="10759" max="10759" width="18.85546875" style="154" customWidth="1"/>
    <col min="10760" max="11007" width="9.140625" style="154"/>
    <col min="11008" max="11008" width="2.5703125" style="154" customWidth="1"/>
    <col min="11009" max="11009" width="17.140625" style="154" customWidth="1"/>
    <col min="11010" max="11010" width="19" style="154" customWidth="1"/>
    <col min="11011" max="11011" width="29.5703125" style="154" customWidth="1"/>
    <col min="11012" max="11012" width="21" style="154" customWidth="1"/>
    <col min="11013" max="11013" width="23.5703125" style="154" customWidth="1"/>
    <col min="11014" max="11014" width="26.28515625" style="154" customWidth="1"/>
    <col min="11015" max="11015" width="18.85546875" style="154" customWidth="1"/>
    <col min="11016" max="11263" width="9.140625" style="154"/>
    <col min="11264" max="11264" width="2.5703125" style="154" customWidth="1"/>
    <col min="11265" max="11265" width="17.140625" style="154" customWidth="1"/>
    <col min="11266" max="11266" width="19" style="154" customWidth="1"/>
    <col min="11267" max="11267" width="29.5703125" style="154" customWidth="1"/>
    <col min="11268" max="11268" width="21" style="154" customWidth="1"/>
    <col min="11269" max="11269" width="23.5703125" style="154" customWidth="1"/>
    <col min="11270" max="11270" width="26.28515625" style="154" customWidth="1"/>
    <col min="11271" max="11271" width="18.85546875" style="154" customWidth="1"/>
    <col min="11272" max="11519" width="9.140625" style="154"/>
    <col min="11520" max="11520" width="2.5703125" style="154" customWidth="1"/>
    <col min="11521" max="11521" width="17.140625" style="154" customWidth="1"/>
    <col min="11522" max="11522" width="19" style="154" customWidth="1"/>
    <col min="11523" max="11523" width="29.5703125" style="154" customWidth="1"/>
    <col min="11524" max="11524" width="21" style="154" customWidth="1"/>
    <col min="11525" max="11525" width="23.5703125" style="154" customWidth="1"/>
    <col min="11526" max="11526" width="26.28515625" style="154" customWidth="1"/>
    <col min="11527" max="11527" width="18.85546875" style="154" customWidth="1"/>
    <col min="11528" max="11775" width="9.140625" style="154"/>
    <col min="11776" max="11776" width="2.5703125" style="154" customWidth="1"/>
    <col min="11777" max="11777" width="17.140625" style="154" customWidth="1"/>
    <col min="11778" max="11778" width="19" style="154" customWidth="1"/>
    <col min="11779" max="11779" width="29.5703125" style="154" customWidth="1"/>
    <col min="11780" max="11780" width="21" style="154" customWidth="1"/>
    <col min="11781" max="11781" width="23.5703125" style="154" customWidth="1"/>
    <col min="11782" max="11782" width="26.28515625" style="154" customWidth="1"/>
    <col min="11783" max="11783" width="18.85546875" style="154" customWidth="1"/>
    <col min="11784" max="12031" width="9.140625" style="154"/>
    <col min="12032" max="12032" width="2.5703125" style="154" customWidth="1"/>
    <col min="12033" max="12033" width="17.140625" style="154" customWidth="1"/>
    <col min="12034" max="12034" width="19" style="154" customWidth="1"/>
    <col min="12035" max="12035" width="29.5703125" style="154" customWidth="1"/>
    <col min="12036" max="12036" width="21" style="154" customWidth="1"/>
    <col min="12037" max="12037" width="23.5703125" style="154" customWidth="1"/>
    <col min="12038" max="12038" width="26.28515625" style="154" customWidth="1"/>
    <col min="12039" max="12039" width="18.85546875" style="154" customWidth="1"/>
    <col min="12040" max="12287" width="9.140625" style="154"/>
    <col min="12288" max="12288" width="2.5703125" style="154" customWidth="1"/>
    <col min="12289" max="12289" width="17.140625" style="154" customWidth="1"/>
    <col min="12290" max="12290" width="19" style="154" customWidth="1"/>
    <col min="12291" max="12291" width="29.5703125" style="154" customWidth="1"/>
    <col min="12292" max="12292" width="21" style="154" customWidth="1"/>
    <col min="12293" max="12293" width="23.5703125" style="154" customWidth="1"/>
    <col min="12294" max="12294" width="26.28515625" style="154" customWidth="1"/>
    <col min="12295" max="12295" width="18.85546875" style="154" customWidth="1"/>
    <col min="12296" max="12543" width="9.140625" style="154"/>
    <col min="12544" max="12544" width="2.5703125" style="154" customWidth="1"/>
    <col min="12545" max="12545" width="17.140625" style="154" customWidth="1"/>
    <col min="12546" max="12546" width="19" style="154" customWidth="1"/>
    <col min="12547" max="12547" width="29.5703125" style="154" customWidth="1"/>
    <col min="12548" max="12548" width="21" style="154" customWidth="1"/>
    <col min="12549" max="12549" width="23.5703125" style="154" customWidth="1"/>
    <col min="12550" max="12550" width="26.28515625" style="154" customWidth="1"/>
    <col min="12551" max="12551" width="18.85546875" style="154" customWidth="1"/>
    <col min="12552" max="12799" width="9.140625" style="154"/>
    <col min="12800" max="12800" width="2.5703125" style="154" customWidth="1"/>
    <col min="12801" max="12801" width="17.140625" style="154" customWidth="1"/>
    <col min="12802" max="12802" width="19" style="154" customWidth="1"/>
    <col min="12803" max="12803" width="29.5703125" style="154" customWidth="1"/>
    <col min="12804" max="12804" width="21" style="154" customWidth="1"/>
    <col min="12805" max="12805" width="23.5703125" style="154" customWidth="1"/>
    <col min="12806" max="12806" width="26.28515625" style="154" customWidth="1"/>
    <col min="12807" max="12807" width="18.85546875" style="154" customWidth="1"/>
    <col min="12808" max="13055" width="9.140625" style="154"/>
    <col min="13056" max="13056" width="2.5703125" style="154" customWidth="1"/>
    <col min="13057" max="13057" width="17.140625" style="154" customWidth="1"/>
    <col min="13058" max="13058" width="19" style="154" customWidth="1"/>
    <col min="13059" max="13059" width="29.5703125" style="154" customWidth="1"/>
    <col min="13060" max="13060" width="21" style="154" customWidth="1"/>
    <col min="13061" max="13061" width="23.5703125" style="154" customWidth="1"/>
    <col min="13062" max="13062" width="26.28515625" style="154" customWidth="1"/>
    <col min="13063" max="13063" width="18.85546875" style="154" customWidth="1"/>
    <col min="13064" max="13311" width="9.140625" style="154"/>
    <col min="13312" max="13312" width="2.5703125" style="154" customWidth="1"/>
    <col min="13313" max="13313" width="17.140625" style="154" customWidth="1"/>
    <col min="13314" max="13314" width="19" style="154" customWidth="1"/>
    <col min="13315" max="13315" width="29.5703125" style="154" customWidth="1"/>
    <col min="13316" max="13316" width="21" style="154" customWidth="1"/>
    <col min="13317" max="13317" width="23.5703125" style="154" customWidth="1"/>
    <col min="13318" max="13318" width="26.28515625" style="154" customWidth="1"/>
    <col min="13319" max="13319" width="18.85546875" style="154" customWidth="1"/>
    <col min="13320" max="13567" width="9.140625" style="154"/>
    <col min="13568" max="13568" width="2.5703125" style="154" customWidth="1"/>
    <col min="13569" max="13569" width="17.140625" style="154" customWidth="1"/>
    <col min="13570" max="13570" width="19" style="154" customWidth="1"/>
    <col min="13571" max="13571" width="29.5703125" style="154" customWidth="1"/>
    <col min="13572" max="13572" width="21" style="154" customWidth="1"/>
    <col min="13573" max="13573" width="23.5703125" style="154" customWidth="1"/>
    <col min="13574" max="13574" width="26.28515625" style="154" customWidth="1"/>
    <col min="13575" max="13575" width="18.85546875" style="154" customWidth="1"/>
    <col min="13576" max="13823" width="9.140625" style="154"/>
    <col min="13824" max="13824" width="2.5703125" style="154" customWidth="1"/>
    <col min="13825" max="13825" width="17.140625" style="154" customWidth="1"/>
    <col min="13826" max="13826" width="19" style="154" customWidth="1"/>
    <col min="13827" max="13827" width="29.5703125" style="154" customWidth="1"/>
    <col min="13828" max="13828" width="21" style="154" customWidth="1"/>
    <col min="13829" max="13829" width="23.5703125" style="154" customWidth="1"/>
    <col min="13830" max="13830" width="26.28515625" style="154" customWidth="1"/>
    <col min="13831" max="13831" width="18.85546875" style="154" customWidth="1"/>
    <col min="13832" max="14079" width="9.140625" style="154"/>
    <col min="14080" max="14080" width="2.5703125" style="154" customWidth="1"/>
    <col min="14081" max="14081" width="17.140625" style="154" customWidth="1"/>
    <col min="14082" max="14082" width="19" style="154" customWidth="1"/>
    <col min="14083" max="14083" width="29.5703125" style="154" customWidth="1"/>
    <col min="14084" max="14084" width="21" style="154" customWidth="1"/>
    <col min="14085" max="14085" width="23.5703125" style="154" customWidth="1"/>
    <col min="14086" max="14086" width="26.28515625" style="154" customWidth="1"/>
    <col min="14087" max="14087" width="18.85546875" style="154" customWidth="1"/>
    <col min="14088" max="14335" width="9.140625" style="154"/>
    <col min="14336" max="14336" width="2.5703125" style="154" customWidth="1"/>
    <col min="14337" max="14337" width="17.140625" style="154" customWidth="1"/>
    <col min="14338" max="14338" width="19" style="154" customWidth="1"/>
    <col min="14339" max="14339" width="29.5703125" style="154" customWidth="1"/>
    <col min="14340" max="14340" width="21" style="154" customWidth="1"/>
    <col min="14341" max="14341" width="23.5703125" style="154" customWidth="1"/>
    <col min="14342" max="14342" width="26.28515625" style="154" customWidth="1"/>
    <col min="14343" max="14343" width="18.85546875" style="154" customWidth="1"/>
    <col min="14344" max="14591" width="9.140625" style="154"/>
    <col min="14592" max="14592" width="2.5703125" style="154" customWidth="1"/>
    <col min="14593" max="14593" width="17.140625" style="154" customWidth="1"/>
    <col min="14594" max="14594" width="19" style="154" customWidth="1"/>
    <col min="14595" max="14595" width="29.5703125" style="154" customWidth="1"/>
    <col min="14596" max="14596" width="21" style="154" customWidth="1"/>
    <col min="14597" max="14597" width="23.5703125" style="154" customWidth="1"/>
    <col min="14598" max="14598" width="26.28515625" style="154" customWidth="1"/>
    <col min="14599" max="14599" width="18.85546875" style="154" customWidth="1"/>
    <col min="14600" max="14847" width="9.140625" style="154"/>
    <col min="14848" max="14848" width="2.5703125" style="154" customWidth="1"/>
    <col min="14849" max="14849" width="17.140625" style="154" customWidth="1"/>
    <col min="14850" max="14850" width="19" style="154" customWidth="1"/>
    <col min="14851" max="14851" width="29.5703125" style="154" customWidth="1"/>
    <col min="14852" max="14852" width="21" style="154" customWidth="1"/>
    <col min="14853" max="14853" width="23.5703125" style="154" customWidth="1"/>
    <col min="14854" max="14854" width="26.28515625" style="154" customWidth="1"/>
    <col min="14855" max="14855" width="18.85546875" style="154" customWidth="1"/>
    <col min="14856" max="15103" width="9.140625" style="154"/>
    <col min="15104" max="15104" width="2.5703125" style="154" customWidth="1"/>
    <col min="15105" max="15105" width="17.140625" style="154" customWidth="1"/>
    <col min="15106" max="15106" width="19" style="154" customWidth="1"/>
    <col min="15107" max="15107" width="29.5703125" style="154" customWidth="1"/>
    <col min="15108" max="15108" width="21" style="154" customWidth="1"/>
    <col min="15109" max="15109" width="23.5703125" style="154" customWidth="1"/>
    <col min="15110" max="15110" width="26.28515625" style="154" customWidth="1"/>
    <col min="15111" max="15111" width="18.85546875" style="154" customWidth="1"/>
    <col min="15112" max="15359" width="9.140625" style="154"/>
    <col min="15360" max="15360" width="2.5703125" style="154" customWidth="1"/>
    <col min="15361" max="15361" width="17.140625" style="154" customWidth="1"/>
    <col min="15362" max="15362" width="19" style="154" customWidth="1"/>
    <col min="15363" max="15363" width="29.5703125" style="154" customWidth="1"/>
    <col min="15364" max="15364" width="21" style="154" customWidth="1"/>
    <col min="15365" max="15365" width="23.5703125" style="154" customWidth="1"/>
    <col min="15366" max="15366" width="26.28515625" style="154" customWidth="1"/>
    <col min="15367" max="15367" width="18.85546875" style="154" customWidth="1"/>
    <col min="15368" max="15615" width="9.140625" style="154"/>
    <col min="15616" max="15616" width="2.5703125" style="154" customWidth="1"/>
    <col min="15617" max="15617" width="17.140625" style="154" customWidth="1"/>
    <col min="15618" max="15618" width="19" style="154" customWidth="1"/>
    <col min="15619" max="15619" width="29.5703125" style="154" customWidth="1"/>
    <col min="15620" max="15620" width="21" style="154" customWidth="1"/>
    <col min="15621" max="15621" width="23.5703125" style="154" customWidth="1"/>
    <col min="15622" max="15622" width="26.28515625" style="154" customWidth="1"/>
    <col min="15623" max="15623" width="18.85546875" style="154" customWidth="1"/>
    <col min="15624" max="15871" width="9.140625" style="154"/>
    <col min="15872" max="15872" width="2.5703125" style="154" customWidth="1"/>
    <col min="15873" max="15873" width="17.140625" style="154" customWidth="1"/>
    <col min="15874" max="15874" width="19" style="154" customWidth="1"/>
    <col min="15875" max="15875" width="29.5703125" style="154" customWidth="1"/>
    <col min="15876" max="15876" width="21" style="154" customWidth="1"/>
    <col min="15877" max="15877" width="23.5703125" style="154" customWidth="1"/>
    <col min="15878" max="15878" width="26.28515625" style="154" customWidth="1"/>
    <col min="15879" max="15879" width="18.85546875" style="154" customWidth="1"/>
    <col min="15880" max="16127" width="9.140625" style="154"/>
    <col min="16128" max="16128" width="2.5703125" style="154" customWidth="1"/>
    <col min="16129" max="16129" width="17.140625" style="154" customWidth="1"/>
    <col min="16130" max="16130" width="19" style="154" customWidth="1"/>
    <col min="16131" max="16131" width="29.5703125" style="154" customWidth="1"/>
    <col min="16132" max="16132" width="21" style="154" customWidth="1"/>
    <col min="16133" max="16133" width="23.5703125" style="154" customWidth="1"/>
    <col min="16134" max="16134" width="26.28515625" style="154" customWidth="1"/>
    <col min="16135" max="16135" width="18.85546875" style="154" customWidth="1"/>
    <col min="16136" max="16384" width="9.140625" style="154"/>
  </cols>
  <sheetData>
    <row r="3" spans="1:11" x14ac:dyDescent="0.2">
      <c r="I3" s="551" t="s">
        <v>307</v>
      </c>
      <c r="J3" s="552"/>
      <c r="K3" s="553"/>
    </row>
    <row r="4" spans="1:11" customFormat="1" x14ac:dyDescent="0.2"/>
    <row r="5" spans="1:11" customFormat="1" ht="63.75" customHeight="1" x14ac:dyDescent="0.2">
      <c r="A5" s="313" t="s">
        <v>146</v>
      </c>
      <c r="B5" s="817">
        <f>N_HankkeenNimi</f>
        <v>0</v>
      </c>
      <c r="C5" s="818"/>
      <c r="D5" s="818"/>
      <c r="E5" s="818"/>
      <c r="F5" s="818"/>
      <c r="G5" s="819"/>
    </row>
    <row r="6" spans="1:11" x14ac:dyDescent="0.2">
      <c r="G6" s="155"/>
    </row>
    <row r="7" spans="1:11" ht="15" x14ac:dyDescent="0.25">
      <c r="A7" s="310" t="s">
        <v>334</v>
      </c>
      <c r="B7" s="354" t="s">
        <v>176</v>
      </c>
      <c r="C7" s="315"/>
      <c r="D7" s="311"/>
      <c r="E7" s="311"/>
      <c r="F7" s="311"/>
      <c r="G7" s="355">
        <f>SUM(G12:G53)</f>
        <v>0</v>
      </c>
    </row>
    <row r="8" spans="1:11" customFormat="1" x14ac:dyDescent="0.2"/>
    <row r="9" spans="1:11" customFormat="1" ht="63.75" customHeight="1" x14ac:dyDescent="0.2">
      <c r="A9" s="313" t="s">
        <v>177</v>
      </c>
      <c r="B9" s="817">
        <f>N_Tavoite4Toiminto1</f>
        <v>0</v>
      </c>
      <c r="C9" s="818"/>
      <c r="D9" s="818"/>
      <c r="E9" s="818"/>
      <c r="F9" s="818"/>
      <c r="G9" s="819"/>
    </row>
    <row r="10" spans="1:11" customFormat="1" x14ac:dyDescent="0.2">
      <c r="G10" s="156"/>
    </row>
    <row r="11" spans="1:11" customFormat="1" ht="75" x14ac:dyDescent="0.2">
      <c r="A11" s="356" t="s">
        <v>178</v>
      </c>
      <c r="B11" s="356" t="s">
        <v>255</v>
      </c>
      <c r="C11" s="356" t="s">
        <v>179</v>
      </c>
      <c r="D11" s="356" t="s">
        <v>323</v>
      </c>
      <c r="E11" s="352" t="s">
        <v>257</v>
      </c>
      <c r="F11" s="356" t="s">
        <v>548</v>
      </c>
      <c r="G11" s="352" t="s">
        <v>258</v>
      </c>
    </row>
    <row r="12" spans="1:11" customFormat="1" ht="13.35" customHeight="1" x14ac:dyDescent="0.2">
      <c r="A12" s="212" t="s">
        <v>322</v>
      </c>
      <c r="B12" s="213"/>
      <c r="C12" s="212"/>
      <c r="D12" s="214"/>
      <c r="E12" s="214"/>
      <c r="F12" s="215"/>
      <c r="G12" s="216">
        <v>0</v>
      </c>
    </row>
    <row r="13" spans="1:11" customFormat="1" ht="13.35" customHeight="1" x14ac:dyDescent="0.2">
      <c r="A13" s="212"/>
      <c r="B13" s="213"/>
      <c r="C13" s="217"/>
      <c r="D13" s="214"/>
      <c r="E13" s="214"/>
      <c r="F13" s="215"/>
      <c r="G13" s="214"/>
      <c r="I13" s="154"/>
    </row>
    <row r="14" spans="1:11" customFormat="1" ht="13.35" customHeight="1" x14ac:dyDescent="0.2">
      <c r="A14" s="212"/>
      <c r="B14" s="213"/>
      <c r="C14" s="217"/>
      <c r="D14" s="214"/>
      <c r="E14" s="214"/>
      <c r="F14" s="215"/>
      <c r="G14" s="214"/>
    </row>
    <row r="15" spans="1:11" ht="13.35" customHeight="1" x14ac:dyDescent="0.2">
      <c r="A15" s="212"/>
      <c r="B15" s="213"/>
      <c r="C15" s="217"/>
      <c r="D15" s="214"/>
      <c r="E15" s="214"/>
      <c r="F15" s="215"/>
      <c r="G15" s="214"/>
    </row>
    <row r="16" spans="1:11" ht="13.35" customHeight="1" x14ac:dyDescent="0.2">
      <c r="A16" s="212"/>
      <c r="B16" s="213"/>
      <c r="C16" s="217"/>
      <c r="D16" s="214"/>
      <c r="E16" s="214"/>
      <c r="F16" s="215"/>
      <c r="G16" s="214"/>
    </row>
    <row r="17" spans="1:7" ht="13.15" customHeight="1" x14ac:dyDescent="0.2">
      <c r="A17" s="212"/>
      <c r="B17" s="213"/>
      <c r="C17" s="217"/>
      <c r="D17" s="214"/>
      <c r="E17" s="214"/>
      <c r="F17" s="215"/>
      <c r="G17" s="214"/>
    </row>
    <row r="18" spans="1:7" ht="13.15" customHeight="1" x14ac:dyDescent="0.2">
      <c r="A18" s="212"/>
      <c r="B18" s="213"/>
      <c r="C18" s="217"/>
      <c r="D18" s="214"/>
      <c r="E18" s="214"/>
      <c r="F18" s="215"/>
      <c r="G18" s="214"/>
    </row>
    <row r="19" spans="1:7" ht="13.15" customHeight="1" x14ac:dyDescent="0.2">
      <c r="A19" s="212"/>
      <c r="B19" s="213"/>
      <c r="C19" s="217"/>
      <c r="D19" s="214"/>
      <c r="E19" s="214"/>
      <c r="F19" s="215"/>
      <c r="G19" s="214"/>
    </row>
    <row r="20" spans="1:7" ht="13.15" customHeight="1" x14ac:dyDescent="0.2">
      <c r="A20" s="212"/>
      <c r="B20" s="213"/>
      <c r="C20" s="217"/>
      <c r="D20" s="214"/>
      <c r="E20" s="214"/>
      <c r="F20" s="215"/>
      <c r="G20" s="214"/>
    </row>
    <row r="21" spans="1:7" ht="13.15" customHeight="1" x14ac:dyDescent="0.2">
      <c r="A21" s="212"/>
      <c r="B21" s="213"/>
      <c r="C21" s="217"/>
      <c r="D21" s="214"/>
      <c r="E21" s="214"/>
      <c r="F21" s="215"/>
      <c r="G21" s="214"/>
    </row>
    <row r="22" spans="1:7" ht="13.15" customHeight="1" x14ac:dyDescent="0.2">
      <c r="A22" s="212"/>
      <c r="B22" s="213"/>
      <c r="C22" s="217"/>
      <c r="D22" s="214"/>
      <c r="E22" s="214"/>
      <c r="F22" s="215"/>
      <c r="G22" s="214"/>
    </row>
    <row r="23" spans="1:7" ht="13.15" customHeight="1" x14ac:dyDescent="0.2">
      <c r="A23" s="212"/>
      <c r="B23" s="213"/>
      <c r="C23" s="217"/>
      <c r="D23" s="214"/>
      <c r="E23" s="214"/>
      <c r="F23" s="215"/>
      <c r="G23" s="214"/>
    </row>
    <row r="24" spans="1:7" ht="13.15" customHeight="1" x14ac:dyDescent="0.2">
      <c r="A24" s="212"/>
      <c r="B24" s="213"/>
      <c r="C24" s="217"/>
      <c r="D24" s="214"/>
      <c r="E24" s="214"/>
      <c r="F24" s="215"/>
      <c r="G24" s="214"/>
    </row>
    <row r="25" spans="1:7" ht="13.15" customHeight="1" x14ac:dyDescent="0.2">
      <c r="A25" s="212"/>
      <c r="B25" s="213"/>
      <c r="C25" s="217"/>
      <c r="D25" s="214"/>
      <c r="E25" s="214"/>
      <c r="F25" s="215"/>
      <c r="G25" s="214"/>
    </row>
    <row r="26" spans="1:7" ht="13.15" customHeight="1" x14ac:dyDescent="0.2">
      <c r="A26" s="212"/>
      <c r="B26" s="213"/>
      <c r="C26" s="217"/>
      <c r="D26" s="214"/>
      <c r="E26" s="214"/>
      <c r="F26" s="215"/>
      <c r="G26" s="214"/>
    </row>
    <row r="27" spans="1:7" ht="13.15" customHeight="1" x14ac:dyDescent="0.2">
      <c r="A27" s="212"/>
      <c r="B27" s="213"/>
      <c r="C27" s="217"/>
      <c r="D27" s="214"/>
      <c r="E27" s="214"/>
      <c r="F27" s="215"/>
      <c r="G27" s="214"/>
    </row>
    <row r="28" spans="1:7" ht="13.15" customHeight="1" x14ac:dyDescent="0.2">
      <c r="A28" s="212"/>
      <c r="B28" s="213"/>
      <c r="C28" s="217"/>
      <c r="D28" s="214"/>
      <c r="E28" s="214"/>
      <c r="F28" s="215"/>
      <c r="G28" s="214"/>
    </row>
    <row r="29" spans="1:7" ht="13.15" customHeight="1" x14ac:dyDescent="0.2">
      <c r="A29" s="212"/>
      <c r="B29" s="213"/>
      <c r="C29" s="217"/>
      <c r="D29" s="214"/>
      <c r="E29" s="214"/>
      <c r="F29" s="215"/>
      <c r="G29" s="214"/>
    </row>
    <row r="30" spans="1:7" ht="13.15" customHeight="1" x14ac:dyDescent="0.2">
      <c r="A30" s="212"/>
      <c r="B30" s="213"/>
      <c r="C30" s="217"/>
      <c r="D30" s="214"/>
      <c r="E30" s="214"/>
      <c r="F30" s="215"/>
      <c r="G30" s="214"/>
    </row>
    <row r="31" spans="1:7" ht="13.15" customHeight="1" x14ac:dyDescent="0.2">
      <c r="A31" s="212"/>
      <c r="B31" s="213"/>
      <c r="C31" s="217"/>
      <c r="D31" s="214"/>
      <c r="E31" s="214"/>
      <c r="F31" s="215"/>
      <c r="G31" s="214"/>
    </row>
    <row r="32" spans="1:7" ht="13.15" customHeight="1" x14ac:dyDescent="0.2">
      <c r="A32" s="212"/>
      <c r="B32" s="213"/>
      <c r="C32" s="217"/>
      <c r="D32" s="214"/>
      <c r="E32" s="214"/>
      <c r="F32" s="215"/>
      <c r="G32" s="214"/>
    </row>
    <row r="33" spans="1:7" ht="13.15" customHeight="1" x14ac:dyDescent="0.2">
      <c r="A33" s="212"/>
      <c r="B33" s="213"/>
      <c r="C33" s="217"/>
      <c r="D33" s="214"/>
      <c r="E33" s="214"/>
      <c r="F33" s="215"/>
      <c r="G33" s="214"/>
    </row>
    <row r="34" spans="1:7" ht="13.15" customHeight="1" x14ac:dyDescent="0.2">
      <c r="A34" s="212"/>
      <c r="B34" s="213"/>
      <c r="C34" s="217"/>
      <c r="D34" s="214"/>
      <c r="E34" s="214"/>
      <c r="F34" s="215"/>
      <c r="G34" s="214"/>
    </row>
    <row r="35" spans="1:7" ht="13.15" customHeight="1" x14ac:dyDescent="0.2">
      <c r="A35" s="212"/>
      <c r="B35" s="213"/>
      <c r="C35" s="217"/>
      <c r="D35" s="214"/>
      <c r="E35" s="214"/>
      <c r="F35" s="215"/>
      <c r="G35" s="214"/>
    </row>
    <row r="36" spans="1:7" ht="13.15" customHeight="1" x14ac:dyDescent="0.2">
      <c r="A36" s="212"/>
      <c r="B36" s="213"/>
      <c r="C36" s="217"/>
      <c r="D36" s="214"/>
      <c r="E36" s="214"/>
      <c r="F36" s="215"/>
      <c r="G36" s="214"/>
    </row>
    <row r="37" spans="1:7" ht="13.15" customHeight="1" x14ac:dyDescent="0.2">
      <c r="A37" s="212"/>
      <c r="B37" s="213"/>
      <c r="C37" s="217"/>
      <c r="D37" s="214"/>
      <c r="E37" s="214"/>
      <c r="F37" s="215"/>
      <c r="G37" s="214"/>
    </row>
    <row r="38" spans="1:7" ht="13.15" customHeight="1" x14ac:dyDescent="0.2">
      <c r="A38" s="212"/>
      <c r="B38" s="213"/>
      <c r="C38" s="217"/>
      <c r="D38" s="214"/>
      <c r="E38" s="214"/>
      <c r="F38" s="215"/>
      <c r="G38" s="214"/>
    </row>
    <row r="39" spans="1:7" ht="13.15" customHeight="1" x14ac:dyDescent="0.2">
      <c r="A39" s="212"/>
      <c r="B39" s="213"/>
      <c r="C39" s="217"/>
      <c r="D39" s="214"/>
      <c r="E39" s="214"/>
      <c r="F39" s="215"/>
      <c r="G39" s="214"/>
    </row>
    <row r="40" spans="1:7" ht="13.15" customHeight="1" x14ac:dyDescent="0.2">
      <c r="A40" s="212"/>
      <c r="B40" s="213"/>
      <c r="C40" s="217"/>
      <c r="D40" s="214"/>
      <c r="E40" s="214"/>
      <c r="F40" s="215"/>
      <c r="G40" s="214"/>
    </row>
    <row r="41" spans="1:7" ht="13.15" customHeight="1" x14ac:dyDescent="0.2">
      <c r="A41" s="212"/>
      <c r="B41" s="213"/>
      <c r="C41" s="217"/>
      <c r="D41" s="214"/>
      <c r="E41" s="214"/>
      <c r="F41" s="215"/>
      <c r="G41" s="214"/>
    </row>
    <row r="42" spans="1:7" ht="13.15" customHeight="1" x14ac:dyDescent="0.2">
      <c r="A42" s="212"/>
      <c r="B42" s="213"/>
      <c r="C42" s="217"/>
      <c r="D42" s="214"/>
      <c r="E42" s="214"/>
      <c r="F42" s="215"/>
      <c r="G42" s="214"/>
    </row>
    <row r="43" spans="1:7" ht="13.15" customHeight="1" x14ac:dyDescent="0.2">
      <c r="A43" s="212"/>
      <c r="B43" s="213"/>
      <c r="C43" s="217"/>
      <c r="D43" s="214"/>
      <c r="E43" s="214"/>
      <c r="F43" s="215"/>
      <c r="G43" s="214"/>
    </row>
    <row r="44" spans="1:7" ht="13.15" customHeight="1" x14ac:dyDescent="0.2">
      <c r="A44" s="212"/>
      <c r="B44" s="213"/>
      <c r="C44" s="217"/>
      <c r="D44" s="214"/>
      <c r="E44" s="214"/>
      <c r="F44" s="215"/>
      <c r="G44" s="214"/>
    </row>
    <row r="45" spans="1:7" ht="13.15" customHeight="1" x14ac:dyDescent="0.2">
      <c r="A45" s="212"/>
      <c r="B45" s="213"/>
      <c r="C45" s="217"/>
      <c r="D45" s="214"/>
      <c r="E45" s="214"/>
      <c r="F45" s="215"/>
      <c r="G45" s="214"/>
    </row>
    <row r="46" spans="1:7" ht="13.15" customHeight="1" x14ac:dyDescent="0.2">
      <c r="A46" s="212"/>
      <c r="B46" s="213"/>
      <c r="C46" s="217"/>
      <c r="D46" s="214"/>
      <c r="E46" s="214"/>
      <c r="F46" s="215"/>
      <c r="G46" s="214"/>
    </row>
    <row r="47" spans="1:7" ht="13.15" customHeight="1" x14ac:dyDescent="0.2">
      <c r="A47" s="212"/>
      <c r="B47" s="213"/>
      <c r="C47" s="217"/>
      <c r="D47" s="214"/>
      <c r="E47" s="214"/>
      <c r="F47" s="215"/>
      <c r="G47" s="214"/>
    </row>
    <row r="48" spans="1:7" ht="13.15" customHeight="1" x14ac:dyDescent="0.2">
      <c r="A48" s="212"/>
      <c r="B48" s="213"/>
      <c r="C48" s="217"/>
      <c r="D48" s="214"/>
      <c r="E48" s="214"/>
      <c r="F48" s="215"/>
      <c r="G48" s="214"/>
    </row>
    <row r="49" spans="1:7" ht="13.15" customHeight="1" x14ac:dyDescent="0.2">
      <c r="A49" s="212"/>
      <c r="B49" s="213"/>
      <c r="C49" s="217"/>
      <c r="D49" s="214"/>
      <c r="E49" s="214"/>
      <c r="F49" s="215"/>
      <c r="G49" s="214"/>
    </row>
    <row r="50" spans="1:7" ht="13.15" customHeight="1" x14ac:dyDescent="0.2">
      <c r="A50" s="212"/>
      <c r="B50" s="213"/>
      <c r="C50" s="217"/>
      <c r="D50" s="214"/>
      <c r="E50" s="214"/>
      <c r="F50" s="215"/>
      <c r="G50" s="214"/>
    </row>
    <row r="51" spans="1:7" ht="13.15" customHeight="1" x14ac:dyDescent="0.2">
      <c r="A51" s="212"/>
      <c r="B51" s="213"/>
      <c r="C51" s="217"/>
      <c r="D51" s="214"/>
      <c r="E51" s="214"/>
      <c r="F51" s="215"/>
      <c r="G51" s="214"/>
    </row>
    <row r="52" spans="1:7" ht="13.15" customHeight="1" x14ac:dyDescent="0.2">
      <c r="A52" s="212"/>
      <c r="B52" s="213"/>
      <c r="C52" s="217"/>
      <c r="D52" s="214"/>
      <c r="E52" s="214"/>
      <c r="F52" s="215"/>
      <c r="G52" s="214"/>
    </row>
    <row r="53" spans="1:7" ht="13.15" customHeight="1" x14ac:dyDescent="0.2">
      <c r="A53" s="212"/>
      <c r="B53" s="213"/>
      <c r="C53" s="217"/>
      <c r="D53" s="214"/>
      <c r="E53" s="214"/>
      <c r="F53" s="215"/>
      <c r="G53" s="214"/>
    </row>
    <row r="54" spans="1:7" ht="13.15" customHeight="1" x14ac:dyDescent="0.2"/>
    <row r="55" spans="1:7" ht="13.15" customHeight="1" x14ac:dyDescent="0.2"/>
    <row r="56" spans="1:7" ht="13.15" customHeight="1" x14ac:dyDescent="0.2">
      <c r="A56" s="836" t="s">
        <v>148</v>
      </c>
      <c r="B56" s="837"/>
      <c r="C56" s="837"/>
      <c r="D56" s="838"/>
      <c r="E56" s="1"/>
      <c r="F56" s="1"/>
    </row>
    <row r="57" spans="1:7" x14ac:dyDescent="0.2">
      <c r="A57" s="649"/>
      <c r="B57" s="567"/>
      <c r="C57" s="567"/>
      <c r="D57" s="650"/>
      <c r="E57" s="235"/>
      <c r="F57" s="235"/>
    </row>
    <row r="58" spans="1:7" x14ac:dyDescent="0.2">
      <c r="A58" s="649"/>
      <c r="B58" s="567"/>
      <c r="C58" s="567"/>
      <c r="D58" s="650"/>
      <c r="E58" s="235"/>
      <c r="F58" s="235"/>
    </row>
    <row r="59" spans="1:7" x14ac:dyDescent="0.2">
      <c r="A59" s="649"/>
      <c r="B59" s="567"/>
      <c r="C59" s="567"/>
      <c r="D59" s="650"/>
      <c r="E59" s="235"/>
      <c r="F59" s="235"/>
    </row>
    <row r="60" spans="1:7" x14ac:dyDescent="0.2">
      <c r="A60" s="651"/>
      <c r="B60" s="652"/>
      <c r="C60" s="652"/>
      <c r="D60" s="653"/>
      <c r="E60" s="235"/>
      <c r="F60" s="235"/>
    </row>
  </sheetData>
  <sheetProtection selectLockedCells="1"/>
  <mergeCells count="5">
    <mergeCell ref="B5:G5"/>
    <mergeCell ref="B9:G9"/>
    <mergeCell ref="A57:D60"/>
    <mergeCell ref="I3:K3"/>
    <mergeCell ref="A56:D56"/>
  </mergeCells>
  <dataValidations count="9">
    <dataValidation type="list" allowBlank="1" showInputMessage="1" showErrorMessage="1" sqref="A13:A53 IW13:IW53 SS13:SS53 ACO13:ACO53 AMK13:AMK53 AWG13:AWG53 BGC13:BGC53 BPY13:BPY53 BZU13:BZU53 CJQ13:CJQ53 CTM13:CTM53 DDI13:DDI53 DNE13:DNE53 DXA13:DXA53 EGW13:EGW53 EQS13:EQS53 FAO13:FAO53 FKK13:FKK53 FUG13:FUG53 GEC13:GEC53 GNY13:GNY53 GXU13:GXU53 HHQ13:HHQ53 HRM13:HRM53 IBI13:IBI53 ILE13:ILE53 IVA13:IVA53 JEW13:JEW53 JOS13:JOS53 JYO13:JYO53 KIK13:KIK53 KSG13:KSG53 LCC13:LCC53 LLY13:LLY53 LVU13:LVU53 MFQ13:MFQ53 MPM13:MPM53 MZI13:MZI53 NJE13:NJE53 NTA13:NTA53 OCW13:OCW53 OMS13:OMS53 OWO13:OWO53 PGK13:PGK53 PQG13:PQG53 QAC13:QAC53 QJY13:QJY53 QTU13:QTU53 RDQ13:RDQ53 RNM13:RNM53 RXI13:RXI53 SHE13:SHE53 SRA13:SRA53 TAW13:TAW53 TKS13:TKS53 TUO13:TUO53 UEK13:UEK53 UOG13:UOG53 UYC13:UYC53 VHY13:VHY53 VRU13:VRU53 WBQ13:WBQ53 WLM13:WLM53 WVI13:WVI53 A65549:A65589 IW65549:IW65589 SS65549:SS65589 ACO65549:ACO65589 AMK65549:AMK65589 AWG65549:AWG65589 BGC65549:BGC65589 BPY65549:BPY65589 BZU65549:BZU65589 CJQ65549:CJQ65589 CTM65549:CTM65589 DDI65549:DDI65589 DNE65549:DNE65589 DXA65549:DXA65589 EGW65549:EGW65589 EQS65549:EQS65589 FAO65549:FAO65589 FKK65549:FKK65589 FUG65549:FUG65589 GEC65549:GEC65589 GNY65549:GNY65589 GXU65549:GXU65589 HHQ65549:HHQ65589 HRM65549:HRM65589 IBI65549:IBI65589 ILE65549:ILE65589 IVA65549:IVA65589 JEW65549:JEW65589 JOS65549:JOS65589 JYO65549:JYO65589 KIK65549:KIK65589 KSG65549:KSG65589 LCC65549:LCC65589 LLY65549:LLY65589 LVU65549:LVU65589 MFQ65549:MFQ65589 MPM65549:MPM65589 MZI65549:MZI65589 NJE65549:NJE65589 NTA65549:NTA65589 OCW65549:OCW65589 OMS65549:OMS65589 OWO65549:OWO65589 PGK65549:PGK65589 PQG65549:PQG65589 QAC65549:QAC65589 QJY65549:QJY65589 QTU65549:QTU65589 RDQ65549:RDQ65589 RNM65549:RNM65589 RXI65549:RXI65589 SHE65549:SHE65589 SRA65549:SRA65589 TAW65549:TAW65589 TKS65549:TKS65589 TUO65549:TUO65589 UEK65549:UEK65589 UOG65549:UOG65589 UYC65549:UYC65589 VHY65549:VHY65589 VRU65549:VRU65589 WBQ65549:WBQ65589 WLM65549:WLM65589 WVI65549:WVI65589 A131085:A131125 IW131085:IW131125 SS131085:SS131125 ACO131085:ACO131125 AMK131085:AMK131125 AWG131085:AWG131125 BGC131085:BGC131125 BPY131085:BPY131125 BZU131085:BZU131125 CJQ131085:CJQ131125 CTM131085:CTM131125 DDI131085:DDI131125 DNE131085:DNE131125 DXA131085:DXA131125 EGW131085:EGW131125 EQS131085:EQS131125 FAO131085:FAO131125 FKK131085:FKK131125 FUG131085:FUG131125 GEC131085:GEC131125 GNY131085:GNY131125 GXU131085:GXU131125 HHQ131085:HHQ131125 HRM131085:HRM131125 IBI131085:IBI131125 ILE131085:ILE131125 IVA131085:IVA131125 JEW131085:JEW131125 JOS131085:JOS131125 JYO131085:JYO131125 KIK131085:KIK131125 KSG131085:KSG131125 LCC131085:LCC131125 LLY131085:LLY131125 LVU131085:LVU131125 MFQ131085:MFQ131125 MPM131085:MPM131125 MZI131085:MZI131125 NJE131085:NJE131125 NTA131085:NTA131125 OCW131085:OCW131125 OMS131085:OMS131125 OWO131085:OWO131125 PGK131085:PGK131125 PQG131085:PQG131125 QAC131085:QAC131125 QJY131085:QJY131125 QTU131085:QTU131125 RDQ131085:RDQ131125 RNM131085:RNM131125 RXI131085:RXI131125 SHE131085:SHE131125 SRA131085:SRA131125 TAW131085:TAW131125 TKS131085:TKS131125 TUO131085:TUO131125 UEK131085:UEK131125 UOG131085:UOG131125 UYC131085:UYC131125 VHY131085:VHY131125 VRU131085:VRU131125 WBQ131085:WBQ131125 WLM131085:WLM131125 WVI131085:WVI131125 A196621:A196661 IW196621:IW196661 SS196621:SS196661 ACO196621:ACO196661 AMK196621:AMK196661 AWG196621:AWG196661 BGC196621:BGC196661 BPY196621:BPY196661 BZU196621:BZU196661 CJQ196621:CJQ196661 CTM196621:CTM196661 DDI196621:DDI196661 DNE196621:DNE196661 DXA196621:DXA196661 EGW196621:EGW196661 EQS196621:EQS196661 FAO196621:FAO196661 FKK196621:FKK196661 FUG196621:FUG196661 GEC196621:GEC196661 GNY196621:GNY196661 GXU196621:GXU196661 HHQ196621:HHQ196661 HRM196621:HRM196661 IBI196621:IBI196661 ILE196621:ILE196661 IVA196621:IVA196661 JEW196621:JEW196661 JOS196621:JOS196661 JYO196621:JYO196661 KIK196621:KIK196661 KSG196621:KSG196661 LCC196621:LCC196661 LLY196621:LLY196661 LVU196621:LVU196661 MFQ196621:MFQ196661 MPM196621:MPM196661 MZI196621:MZI196661 NJE196621:NJE196661 NTA196621:NTA196661 OCW196621:OCW196661 OMS196621:OMS196661 OWO196621:OWO196661 PGK196621:PGK196661 PQG196621:PQG196661 QAC196621:QAC196661 QJY196621:QJY196661 QTU196621:QTU196661 RDQ196621:RDQ196661 RNM196621:RNM196661 RXI196621:RXI196661 SHE196621:SHE196661 SRA196621:SRA196661 TAW196621:TAW196661 TKS196621:TKS196661 TUO196621:TUO196661 UEK196621:UEK196661 UOG196621:UOG196661 UYC196621:UYC196661 VHY196621:VHY196661 VRU196621:VRU196661 WBQ196621:WBQ196661 WLM196621:WLM196661 WVI196621:WVI196661 A262157:A262197 IW262157:IW262197 SS262157:SS262197 ACO262157:ACO262197 AMK262157:AMK262197 AWG262157:AWG262197 BGC262157:BGC262197 BPY262157:BPY262197 BZU262157:BZU262197 CJQ262157:CJQ262197 CTM262157:CTM262197 DDI262157:DDI262197 DNE262157:DNE262197 DXA262157:DXA262197 EGW262157:EGW262197 EQS262157:EQS262197 FAO262157:FAO262197 FKK262157:FKK262197 FUG262157:FUG262197 GEC262157:GEC262197 GNY262157:GNY262197 GXU262157:GXU262197 HHQ262157:HHQ262197 HRM262157:HRM262197 IBI262157:IBI262197 ILE262157:ILE262197 IVA262157:IVA262197 JEW262157:JEW262197 JOS262157:JOS262197 JYO262157:JYO262197 KIK262157:KIK262197 KSG262157:KSG262197 LCC262157:LCC262197 LLY262157:LLY262197 LVU262157:LVU262197 MFQ262157:MFQ262197 MPM262157:MPM262197 MZI262157:MZI262197 NJE262157:NJE262197 NTA262157:NTA262197 OCW262157:OCW262197 OMS262157:OMS262197 OWO262157:OWO262197 PGK262157:PGK262197 PQG262157:PQG262197 QAC262157:QAC262197 QJY262157:QJY262197 QTU262157:QTU262197 RDQ262157:RDQ262197 RNM262157:RNM262197 RXI262157:RXI262197 SHE262157:SHE262197 SRA262157:SRA262197 TAW262157:TAW262197 TKS262157:TKS262197 TUO262157:TUO262197 UEK262157:UEK262197 UOG262157:UOG262197 UYC262157:UYC262197 VHY262157:VHY262197 VRU262157:VRU262197 WBQ262157:WBQ262197 WLM262157:WLM262197 WVI262157:WVI262197 A327693:A327733 IW327693:IW327733 SS327693:SS327733 ACO327693:ACO327733 AMK327693:AMK327733 AWG327693:AWG327733 BGC327693:BGC327733 BPY327693:BPY327733 BZU327693:BZU327733 CJQ327693:CJQ327733 CTM327693:CTM327733 DDI327693:DDI327733 DNE327693:DNE327733 DXA327693:DXA327733 EGW327693:EGW327733 EQS327693:EQS327733 FAO327693:FAO327733 FKK327693:FKK327733 FUG327693:FUG327733 GEC327693:GEC327733 GNY327693:GNY327733 GXU327693:GXU327733 HHQ327693:HHQ327733 HRM327693:HRM327733 IBI327693:IBI327733 ILE327693:ILE327733 IVA327693:IVA327733 JEW327693:JEW327733 JOS327693:JOS327733 JYO327693:JYO327733 KIK327693:KIK327733 KSG327693:KSG327733 LCC327693:LCC327733 LLY327693:LLY327733 LVU327693:LVU327733 MFQ327693:MFQ327733 MPM327693:MPM327733 MZI327693:MZI327733 NJE327693:NJE327733 NTA327693:NTA327733 OCW327693:OCW327733 OMS327693:OMS327733 OWO327693:OWO327733 PGK327693:PGK327733 PQG327693:PQG327733 QAC327693:QAC327733 QJY327693:QJY327733 QTU327693:QTU327733 RDQ327693:RDQ327733 RNM327693:RNM327733 RXI327693:RXI327733 SHE327693:SHE327733 SRA327693:SRA327733 TAW327693:TAW327733 TKS327693:TKS327733 TUO327693:TUO327733 UEK327693:UEK327733 UOG327693:UOG327733 UYC327693:UYC327733 VHY327693:VHY327733 VRU327693:VRU327733 WBQ327693:WBQ327733 WLM327693:WLM327733 WVI327693:WVI327733 A393229:A393269 IW393229:IW393269 SS393229:SS393269 ACO393229:ACO393269 AMK393229:AMK393269 AWG393229:AWG393269 BGC393229:BGC393269 BPY393229:BPY393269 BZU393229:BZU393269 CJQ393229:CJQ393269 CTM393229:CTM393269 DDI393229:DDI393269 DNE393229:DNE393269 DXA393229:DXA393269 EGW393229:EGW393269 EQS393229:EQS393269 FAO393229:FAO393269 FKK393229:FKK393269 FUG393229:FUG393269 GEC393229:GEC393269 GNY393229:GNY393269 GXU393229:GXU393269 HHQ393229:HHQ393269 HRM393229:HRM393269 IBI393229:IBI393269 ILE393229:ILE393269 IVA393229:IVA393269 JEW393229:JEW393269 JOS393229:JOS393269 JYO393229:JYO393269 KIK393229:KIK393269 KSG393229:KSG393269 LCC393229:LCC393269 LLY393229:LLY393269 LVU393229:LVU393269 MFQ393229:MFQ393269 MPM393229:MPM393269 MZI393229:MZI393269 NJE393229:NJE393269 NTA393229:NTA393269 OCW393229:OCW393269 OMS393229:OMS393269 OWO393229:OWO393269 PGK393229:PGK393269 PQG393229:PQG393269 QAC393229:QAC393269 QJY393229:QJY393269 QTU393229:QTU393269 RDQ393229:RDQ393269 RNM393229:RNM393269 RXI393229:RXI393269 SHE393229:SHE393269 SRA393229:SRA393269 TAW393229:TAW393269 TKS393229:TKS393269 TUO393229:TUO393269 UEK393229:UEK393269 UOG393229:UOG393269 UYC393229:UYC393269 VHY393229:VHY393269 VRU393229:VRU393269 WBQ393229:WBQ393269 WLM393229:WLM393269 WVI393229:WVI393269 A458765:A458805 IW458765:IW458805 SS458765:SS458805 ACO458765:ACO458805 AMK458765:AMK458805 AWG458765:AWG458805 BGC458765:BGC458805 BPY458765:BPY458805 BZU458765:BZU458805 CJQ458765:CJQ458805 CTM458765:CTM458805 DDI458765:DDI458805 DNE458765:DNE458805 DXA458765:DXA458805 EGW458765:EGW458805 EQS458765:EQS458805 FAO458765:FAO458805 FKK458765:FKK458805 FUG458765:FUG458805 GEC458765:GEC458805 GNY458765:GNY458805 GXU458765:GXU458805 HHQ458765:HHQ458805 HRM458765:HRM458805 IBI458765:IBI458805 ILE458765:ILE458805 IVA458765:IVA458805 JEW458765:JEW458805 JOS458765:JOS458805 JYO458765:JYO458805 KIK458765:KIK458805 KSG458765:KSG458805 LCC458765:LCC458805 LLY458765:LLY458805 LVU458765:LVU458805 MFQ458765:MFQ458805 MPM458765:MPM458805 MZI458765:MZI458805 NJE458765:NJE458805 NTA458765:NTA458805 OCW458765:OCW458805 OMS458765:OMS458805 OWO458765:OWO458805 PGK458765:PGK458805 PQG458765:PQG458805 QAC458765:QAC458805 QJY458765:QJY458805 QTU458765:QTU458805 RDQ458765:RDQ458805 RNM458765:RNM458805 RXI458765:RXI458805 SHE458765:SHE458805 SRA458765:SRA458805 TAW458765:TAW458805 TKS458765:TKS458805 TUO458765:TUO458805 UEK458765:UEK458805 UOG458765:UOG458805 UYC458765:UYC458805 VHY458765:VHY458805 VRU458765:VRU458805 WBQ458765:WBQ458805 WLM458765:WLM458805 WVI458765:WVI458805 A524301:A524341 IW524301:IW524341 SS524301:SS524341 ACO524301:ACO524341 AMK524301:AMK524341 AWG524301:AWG524341 BGC524301:BGC524341 BPY524301:BPY524341 BZU524301:BZU524341 CJQ524301:CJQ524341 CTM524301:CTM524341 DDI524301:DDI524341 DNE524301:DNE524341 DXA524301:DXA524341 EGW524301:EGW524341 EQS524301:EQS524341 FAO524301:FAO524341 FKK524301:FKK524341 FUG524301:FUG524341 GEC524301:GEC524341 GNY524301:GNY524341 GXU524301:GXU524341 HHQ524301:HHQ524341 HRM524301:HRM524341 IBI524301:IBI524341 ILE524301:ILE524341 IVA524301:IVA524341 JEW524301:JEW524341 JOS524301:JOS524341 JYO524301:JYO524341 KIK524301:KIK524341 KSG524301:KSG524341 LCC524301:LCC524341 LLY524301:LLY524341 LVU524301:LVU524341 MFQ524301:MFQ524341 MPM524301:MPM524341 MZI524301:MZI524341 NJE524301:NJE524341 NTA524301:NTA524341 OCW524301:OCW524341 OMS524301:OMS524341 OWO524301:OWO524341 PGK524301:PGK524341 PQG524301:PQG524341 QAC524301:QAC524341 QJY524301:QJY524341 QTU524301:QTU524341 RDQ524301:RDQ524341 RNM524301:RNM524341 RXI524301:RXI524341 SHE524301:SHE524341 SRA524301:SRA524341 TAW524301:TAW524341 TKS524301:TKS524341 TUO524301:TUO524341 UEK524301:UEK524341 UOG524301:UOG524341 UYC524301:UYC524341 VHY524301:VHY524341 VRU524301:VRU524341 WBQ524301:WBQ524341 WLM524301:WLM524341 WVI524301:WVI524341 A589837:A589877 IW589837:IW589877 SS589837:SS589877 ACO589837:ACO589877 AMK589837:AMK589877 AWG589837:AWG589877 BGC589837:BGC589877 BPY589837:BPY589877 BZU589837:BZU589877 CJQ589837:CJQ589877 CTM589837:CTM589877 DDI589837:DDI589877 DNE589837:DNE589877 DXA589837:DXA589877 EGW589837:EGW589877 EQS589837:EQS589877 FAO589837:FAO589877 FKK589837:FKK589877 FUG589837:FUG589877 GEC589837:GEC589877 GNY589837:GNY589877 GXU589837:GXU589877 HHQ589837:HHQ589877 HRM589837:HRM589877 IBI589837:IBI589877 ILE589837:ILE589877 IVA589837:IVA589877 JEW589837:JEW589877 JOS589837:JOS589877 JYO589837:JYO589877 KIK589837:KIK589877 KSG589837:KSG589877 LCC589837:LCC589877 LLY589837:LLY589877 LVU589837:LVU589877 MFQ589837:MFQ589877 MPM589837:MPM589877 MZI589837:MZI589877 NJE589837:NJE589877 NTA589837:NTA589877 OCW589837:OCW589877 OMS589837:OMS589877 OWO589837:OWO589877 PGK589837:PGK589877 PQG589837:PQG589877 QAC589837:QAC589877 QJY589837:QJY589877 QTU589837:QTU589877 RDQ589837:RDQ589877 RNM589837:RNM589877 RXI589837:RXI589877 SHE589837:SHE589877 SRA589837:SRA589877 TAW589837:TAW589877 TKS589837:TKS589877 TUO589837:TUO589877 UEK589837:UEK589877 UOG589837:UOG589877 UYC589837:UYC589877 VHY589837:VHY589877 VRU589837:VRU589877 WBQ589837:WBQ589877 WLM589837:WLM589877 WVI589837:WVI589877 A655373:A655413 IW655373:IW655413 SS655373:SS655413 ACO655373:ACO655413 AMK655373:AMK655413 AWG655373:AWG655413 BGC655373:BGC655413 BPY655373:BPY655413 BZU655373:BZU655413 CJQ655373:CJQ655413 CTM655373:CTM655413 DDI655373:DDI655413 DNE655373:DNE655413 DXA655373:DXA655413 EGW655373:EGW655413 EQS655373:EQS655413 FAO655373:FAO655413 FKK655373:FKK655413 FUG655373:FUG655413 GEC655373:GEC655413 GNY655373:GNY655413 GXU655373:GXU655413 HHQ655373:HHQ655413 HRM655373:HRM655413 IBI655373:IBI655413 ILE655373:ILE655413 IVA655373:IVA655413 JEW655373:JEW655413 JOS655373:JOS655413 JYO655373:JYO655413 KIK655373:KIK655413 KSG655373:KSG655413 LCC655373:LCC655413 LLY655373:LLY655413 LVU655373:LVU655413 MFQ655373:MFQ655413 MPM655373:MPM655413 MZI655373:MZI655413 NJE655373:NJE655413 NTA655373:NTA655413 OCW655373:OCW655413 OMS655373:OMS655413 OWO655373:OWO655413 PGK655373:PGK655413 PQG655373:PQG655413 QAC655373:QAC655413 QJY655373:QJY655413 QTU655373:QTU655413 RDQ655373:RDQ655413 RNM655373:RNM655413 RXI655373:RXI655413 SHE655373:SHE655413 SRA655373:SRA655413 TAW655373:TAW655413 TKS655373:TKS655413 TUO655373:TUO655413 UEK655373:UEK655413 UOG655373:UOG655413 UYC655373:UYC655413 VHY655373:VHY655413 VRU655373:VRU655413 WBQ655373:WBQ655413 WLM655373:WLM655413 WVI655373:WVI655413 A720909:A720949 IW720909:IW720949 SS720909:SS720949 ACO720909:ACO720949 AMK720909:AMK720949 AWG720909:AWG720949 BGC720909:BGC720949 BPY720909:BPY720949 BZU720909:BZU720949 CJQ720909:CJQ720949 CTM720909:CTM720949 DDI720909:DDI720949 DNE720909:DNE720949 DXA720909:DXA720949 EGW720909:EGW720949 EQS720909:EQS720949 FAO720909:FAO720949 FKK720909:FKK720949 FUG720909:FUG720949 GEC720909:GEC720949 GNY720909:GNY720949 GXU720909:GXU720949 HHQ720909:HHQ720949 HRM720909:HRM720949 IBI720909:IBI720949 ILE720909:ILE720949 IVA720909:IVA720949 JEW720909:JEW720949 JOS720909:JOS720949 JYO720909:JYO720949 KIK720909:KIK720949 KSG720909:KSG720949 LCC720909:LCC720949 LLY720909:LLY720949 LVU720909:LVU720949 MFQ720909:MFQ720949 MPM720909:MPM720949 MZI720909:MZI720949 NJE720909:NJE720949 NTA720909:NTA720949 OCW720909:OCW720949 OMS720909:OMS720949 OWO720909:OWO720949 PGK720909:PGK720949 PQG720909:PQG720949 QAC720909:QAC720949 QJY720909:QJY720949 QTU720909:QTU720949 RDQ720909:RDQ720949 RNM720909:RNM720949 RXI720909:RXI720949 SHE720909:SHE720949 SRA720909:SRA720949 TAW720909:TAW720949 TKS720909:TKS720949 TUO720909:TUO720949 UEK720909:UEK720949 UOG720909:UOG720949 UYC720909:UYC720949 VHY720909:VHY720949 VRU720909:VRU720949 WBQ720909:WBQ720949 WLM720909:WLM720949 WVI720909:WVI720949 A786445:A786485 IW786445:IW786485 SS786445:SS786485 ACO786445:ACO786485 AMK786445:AMK786485 AWG786445:AWG786485 BGC786445:BGC786485 BPY786445:BPY786485 BZU786445:BZU786485 CJQ786445:CJQ786485 CTM786445:CTM786485 DDI786445:DDI786485 DNE786445:DNE786485 DXA786445:DXA786485 EGW786445:EGW786485 EQS786445:EQS786485 FAO786445:FAO786485 FKK786445:FKK786485 FUG786445:FUG786485 GEC786445:GEC786485 GNY786445:GNY786485 GXU786445:GXU786485 HHQ786445:HHQ786485 HRM786445:HRM786485 IBI786445:IBI786485 ILE786445:ILE786485 IVA786445:IVA786485 JEW786445:JEW786485 JOS786445:JOS786485 JYO786445:JYO786485 KIK786445:KIK786485 KSG786445:KSG786485 LCC786445:LCC786485 LLY786445:LLY786485 LVU786445:LVU786485 MFQ786445:MFQ786485 MPM786445:MPM786485 MZI786445:MZI786485 NJE786445:NJE786485 NTA786445:NTA786485 OCW786445:OCW786485 OMS786445:OMS786485 OWO786445:OWO786485 PGK786445:PGK786485 PQG786445:PQG786485 QAC786445:QAC786485 QJY786445:QJY786485 QTU786445:QTU786485 RDQ786445:RDQ786485 RNM786445:RNM786485 RXI786445:RXI786485 SHE786445:SHE786485 SRA786445:SRA786485 TAW786445:TAW786485 TKS786445:TKS786485 TUO786445:TUO786485 UEK786445:UEK786485 UOG786445:UOG786485 UYC786445:UYC786485 VHY786445:VHY786485 VRU786445:VRU786485 WBQ786445:WBQ786485 WLM786445:WLM786485 WVI786445:WVI786485 A851981:A852021 IW851981:IW852021 SS851981:SS852021 ACO851981:ACO852021 AMK851981:AMK852021 AWG851981:AWG852021 BGC851981:BGC852021 BPY851981:BPY852021 BZU851981:BZU852021 CJQ851981:CJQ852021 CTM851981:CTM852021 DDI851981:DDI852021 DNE851981:DNE852021 DXA851981:DXA852021 EGW851981:EGW852021 EQS851981:EQS852021 FAO851981:FAO852021 FKK851981:FKK852021 FUG851981:FUG852021 GEC851981:GEC852021 GNY851981:GNY852021 GXU851981:GXU852021 HHQ851981:HHQ852021 HRM851981:HRM852021 IBI851981:IBI852021 ILE851981:ILE852021 IVA851981:IVA852021 JEW851981:JEW852021 JOS851981:JOS852021 JYO851981:JYO852021 KIK851981:KIK852021 KSG851981:KSG852021 LCC851981:LCC852021 LLY851981:LLY852021 LVU851981:LVU852021 MFQ851981:MFQ852021 MPM851981:MPM852021 MZI851981:MZI852021 NJE851981:NJE852021 NTA851981:NTA852021 OCW851981:OCW852021 OMS851981:OMS852021 OWO851981:OWO852021 PGK851981:PGK852021 PQG851981:PQG852021 QAC851981:QAC852021 QJY851981:QJY852021 QTU851981:QTU852021 RDQ851981:RDQ852021 RNM851981:RNM852021 RXI851981:RXI852021 SHE851981:SHE852021 SRA851981:SRA852021 TAW851981:TAW852021 TKS851981:TKS852021 TUO851981:TUO852021 UEK851981:UEK852021 UOG851981:UOG852021 UYC851981:UYC852021 VHY851981:VHY852021 VRU851981:VRU852021 WBQ851981:WBQ852021 WLM851981:WLM852021 WVI851981:WVI852021 A917517:A917557 IW917517:IW917557 SS917517:SS917557 ACO917517:ACO917557 AMK917517:AMK917557 AWG917517:AWG917557 BGC917517:BGC917557 BPY917517:BPY917557 BZU917517:BZU917557 CJQ917517:CJQ917557 CTM917517:CTM917557 DDI917517:DDI917557 DNE917517:DNE917557 DXA917517:DXA917557 EGW917517:EGW917557 EQS917517:EQS917557 FAO917517:FAO917557 FKK917517:FKK917557 FUG917517:FUG917557 GEC917517:GEC917557 GNY917517:GNY917557 GXU917517:GXU917557 HHQ917517:HHQ917557 HRM917517:HRM917557 IBI917517:IBI917557 ILE917517:ILE917557 IVA917517:IVA917557 JEW917517:JEW917557 JOS917517:JOS917557 JYO917517:JYO917557 KIK917517:KIK917557 KSG917517:KSG917557 LCC917517:LCC917557 LLY917517:LLY917557 LVU917517:LVU917557 MFQ917517:MFQ917557 MPM917517:MPM917557 MZI917517:MZI917557 NJE917517:NJE917557 NTA917517:NTA917557 OCW917517:OCW917557 OMS917517:OMS917557 OWO917517:OWO917557 PGK917517:PGK917557 PQG917517:PQG917557 QAC917517:QAC917557 QJY917517:QJY917557 QTU917517:QTU917557 RDQ917517:RDQ917557 RNM917517:RNM917557 RXI917517:RXI917557 SHE917517:SHE917557 SRA917517:SRA917557 TAW917517:TAW917557 TKS917517:TKS917557 TUO917517:TUO917557 UEK917517:UEK917557 UOG917517:UOG917557 UYC917517:UYC917557 VHY917517:VHY917557 VRU917517:VRU917557 WBQ917517:WBQ917557 WLM917517:WLM917557 WVI917517:WVI917557 A983053:A983093 IW983053:IW983093 SS983053:SS983093 ACO983053:ACO983093 AMK983053:AMK983093 AWG983053:AWG983093 BGC983053:BGC983093 BPY983053:BPY983093 BZU983053:BZU983093 CJQ983053:CJQ983093 CTM983053:CTM983093 DDI983053:DDI983093 DNE983053:DNE983093 DXA983053:DXA983093 EGW983053:EGW983093 EQS983053:EQS983093 FAO983053:FAO983093 FKK983053:FKK983093 FUG983053:FUG983093 GEC983053:GEC983093 GNY983053:GNY983093 GXU983053:GXU983093 HHQ983053:HHQ983093 HRM983053:HRM983093 IBI983053:IBI983093 ILE983053:ILE983093 IVA983053:IVA983093 JEW983053:JEW983093 JOS983053:JOS983093 JYO983053:JYO983093 KIK983053:KIK983093 KSG983053:KSG983093 LCC983053:LCC983093 LLY983053:LLY983093 LVU983053:LVU983093 MFQ983053:MFQ983093 MPM983053:MPM983093 MZI983053:MZI983093 NJE983053:NJE983093 NTA983053:NTA983093 OCW983053:OCW983093 OMS983053:OMS983093 OWO983053:OWO983093 PGK983053:PGK983093 PQG983053:PQG983093 QAC983053:QAC983093 QJY983053:QJY983093 QTU983053:QTU983093 RDQ983053:RDQ983093 RNM983053:RNM983093 RXI983053:RXI983093 SHE983053:SHE983093 SRA983053:SRA983093 TAW983053:TAW983093 TKS983053:TKS983093 TUO983053:TUO983093 UEK983053:UEK983093 UOG983053:UOG983093 UYC983053:UYC983093 VHY983053:VHY983093 VRU983053:VRU983093 WBQ983053:WBQ983093 WLM983053:WLM983093 WVI983053:WVI983093">
      <mc:AlternateContent xmlns:x12ac="http://schemas.microsoft.com/office/spreadsheetml/2011/1/ac" xmlns:mc="http://schemas.openxmlformats.org/markup-compatibility/2006">
        <mc:Choice Requires="x12ac">
          <x12ac:list>Käyttö- ja kiinteä omaisuus, Ostopalvelut,"Aineet, tarvikkeet ja muut kustannukset", Matkakustannukset (15% malli), Yksikkökustannus</x12ac:list>
        </mc:Choice>
        <mc:Fallback>
          <formula1>"Käyttö- ja kiinteä omaisuus, Ostopalvelut,Aineet, tarvikkeet ja muut kustannukset, Matkakustannukset (15% malli), Yksikkökustannus"</formula1>
        </mc:Fallback>
      </mc:AlternateContent>
    </dataValidation>
    <dataValidation allowBlank="1" showInputMessage="1" showErrorMessage="1" promptTitle="OHJE" prompt="Kirjoita tähän raportoitujen kustannusten kirjanpidon tositenumerot pääkirjasta. Yhteys raportoitujen kustannusten ja pääkirjan välillä tulee olla yksiselitteinen. Tarkentavia merkintöjä voit tehdä liitteenä toimitettavaan pääkirjanotteeseen." sqref="F12 JB12 SX12 ACT12 AMP12 AWL12 BGH12 BQD12 BZZ12 CJV12 CTR12 DDN12 DNJ12 DXF12 EHB12 EQX12 FAT12 FKP12 FUL12 GEH12 GOD12 GXZ12 HHV12 HRR12 IBN12 ILJ12 IVF12 JFB12 JOX12 JYT12 KIP12 KSL12 LCH12 LMD12 LVZ12 MFV12 MPR12 MZN12 NJJ12 NTF12 ODB12 OMX12 OWT12 PGP12 PQL12 QAH12 QKD12 QTZ12 RDV12 RNR12 RXN12 SHJ12 SRF12 TBB12 TKX12 TUT12 UEP12 UOL12 UYH12 VID12 VRZ12 WBV12 WLR12 WVN12 F65548 JB65548 SX65548 ACT65548 AMP65548 AWL65548 BGH65548 BQD65548 BZZ65548 CJV65548 CTR65548 DDN65548 DNJ65548 DXF65548 EHB65548 EQX65548 FAT65548 FKP65548 FUL65548 GEH65548 GOD65548 GXZ65548 HHV65548 HRR65548 IBN65548 ILJ65548 IVF65548 JFB65548 JOX65548 JYT65548 KIP65548 KSL65548 LCH65548 LMD65548 LVZ65548 MFV65548 MPR65548 MZN65548 NJJ65548 NTF65548 ODB65548 OMX65548 OWT65548 PGP65548 PQL65548 QAH65548 QKD65548 QTZ65548 RDV65548 RNR65548 RXN65548 SHJ65548 SRF65548 TBB65548 TKX65548 TUT65548 UEP65548 UOL65548 UYH65548 VID65548 VRZ65548 WBV65548 WLR65548 WVN65548 F131084 JB131084 SX131084 ACT131084 AMP131084 AWL131084 BGH131084 BQD131084 BZZ131084 CJV131084 CTR131084 DDN131084 DNJ131084 DXF131084 EHB131084 EQX131084 FAT131084 FKP131084 FUL131084 GEH131084 GOD131084 GXZ131084 HHV131084 HRR131084 IBN131084 ILJ131084 IVF131084 JFB131084 JOX131084 JYT131084 KIP131084 KSL131084 LCH131084 LMD131084 LVZ131084 MFV131084 MPR131084 MZN131084 NJJ131084 NTF131084 ODB131084 OMX131084 OWT131084 PGP131084 PQL131084 QAH131084 QKD131084 QTZ131084 RDV131084 RNR131084 RXN131084 SHJ131084 SRF131084 TBB131084 TKX131084 TUT131084 UEP131084 UOL131084 UYH131084 VID131084 VRZ131084 WBV131084 WLR131084 WVN131084 F196620 JB196620 SX196620 ACT196620 AMP196620 AWL196620 BGH196620 BQD196620 BZZ196620 CJV196620 CTR196620 DDN196620 DNJ196620 DXF196620 EHB196620 EQX196620 FAT196620 FKP196620 FUL196620 GEH196620 GOD196620 GXZ196620 HHV196620 HRR196620 IBN196620 ILJ196620 IVF196620 JFB196620 JOX196620 JYT196620 KIP196620 KSL196620 LCH196620 LMD196620 LVZ196620 MFV196620 MPR196620 MZN196620 NJJ196620 NTF196620 ODB196620 OMX196620 OWT196620 PGP196620 PQL196620 QAH196620 QKD196620 QTZ196620 RDV196620 RNR196620 RXN196620 SHJ196620 SRF196620 TBB196620 TKX196620 TUT196620 UEP196620 UOL196620 UYH196620 VID196620 VRZ196620 WBV196620 WLR196620 WVN196620 F262156 JB262156 SX262156 ACT262156 AMP262156 AWL262156 BGH262156 BQD262156 BZZ262156 CJV262156 CTR262156 DDN262156 DNJ262156 DXF262156 EHB262156 EQX262156 FAT262156 FKP262156 FUL262156 GEH262156 GOD262156 GXZ262156 HHV262156 HRR262156 IBN262156 ILJ262156 IVF262156 JFB262156 JOX262156 JYT262156 KIP262156 KSL262156 LCH262156 LMD262156 LVZ262156 MFV262156 MPR262156 MZN262156 NJJ262156 NTF262156 ODB262156 OMX262156 OWT262156 PGP262156 PQL262156 QAH262156 QKD262156 QTZ262156 RDV262156 RNR262156 RXN262156 SHJ262156 SRF262156 TBB262156 TKX262156 TUT262156 UEP262156 UOL262156 UYH262156 VID262156 VRZ262156 WBV262156 WLR262156 WVN262156 F327692 JB327692 SX327692 ACT327692 AMP327692 AWL327692 BGH327692 BQD327692 BZZ327692 CJV327692 CTR327692 DDN327692 DNJ327692 DXF327692 EHB327692 EQX327692 FAT327692 FKP327692 FUL327692 GEH327692 GOD327692 GXZ327692 HHV327692 HRR327692 IBN327692 ILJ327692 IVF327692 JFB327692 JOX327692 JYT327692 KIP327692 KSL327692 LCH327692 LMD327692 LVZ327692 MFV327692 MPR327692 MZN327692 NJJ327692 NTF327692 ODB327692 OMX327692 OWT327692 PGP327692 PQL327692 QAH327692 QKD327692 QTZ327692 RDV327692 RNR327692 RXN327692 SHJ327692 SRF327692 TBB327692 TKX327692 TUT327692 UEP327692 UOL327692 UYH327692 VID327692 VRZ327692 WBV327692 WLR327692 WVN327692 F393228 JB393228 SX393228 ACT393228 AMP393228 AWL393228 BGH393228 BQD393228 BZZ393228 CJV393228 CTR393228 DDN393228 DNJ393228 DXF393228 EHB393228 EQX393228 FAT393228 FKP393228 FUL393228 GEH393228 GOD393228 GXZ393228 HHV393228 HRR393228 IBN393228 ILJ393228 IVF393228 JFB393228 JOX393228 JYT393228 KIP393228 KSL393228 LCH393228 LMD393228 LVZ393228 MFV393228 MPR393228 MZN393228 NJJ393228 NTF393228 ODB393228 OMX393228 OWT393228 PGP393228 PQL393228 QAH393228 QKD393228 QTZ393228 RDV393228 RNR393228 RXN393228 SHJ393228 SRF393228 TBB393228 TKX393228 TUT393228 UEP393228 UOL393228 UYH393228 VID393228 VRZ393228 WBV393228 WLR393228 WVN393228 F458764 JB458764 SX458764 ACT458764 AMP458764 AWL458764 BGH458764 BQD458764 BZZ458764 CJV458764 CTR458764 DDN458764 DNJ458764 DXF458764 EHB458764 EQX458764 FAT458764 FKP458764 FUL458764 GEH458764 GOD458764 GXZ458764 HHV458764 HRR458764 IBN458764 ILJ458764 IVF458764 JFB458764 JOX458764 JYT458764 KIP458764 KSL458764 LCH458764 LMD458764 LVZ458764 MFV458764 MPR458764 MZN458764 NJJ458764 NTF458764 ODB458764 OMX458764 OWT458764 PGP458764 PQL458764 QAH458764 QKD458764 QTZ458764 RDV458764 RNR458764 RXN458764 SHJ458764 SRF458764 TBB458764 TKX458764 TUT458764 UEP458764 UOL458764 UYH458764 VID458764 VRZ458764 WBV458764 WLR458764 WVN458764 F524300 JB524300 SX524300 ACT524300 AMP524300 AWL524300 BGH524300 BQD524300 BZZ524300 CJV524300 CTR524300 DDN524300 DNJ524300 DXF524300 EHB524300 EQX524300 FAT524300 FKP524300 FUL524300 GEH524300 GOD524300 GXZ524300 HHV524300 HRR524300 IBN524300 ILJ524300 IVF524300 JFB524300 JOX524300 JYT524300 KIP524300 KSL524300 LCH524300 LMD524300 LVZ524300 MFV524300 MPR524300 MZN524300 NJJ524300 NTF524300 ODB524300 OMX524300 OWT524300 PGP524300 PQL524300 QAH524300 QKD524300 QTZ524300 RDV524300 RNR524300 RXN524300 SHJ524300 SRF524300 TBB524300 TKX524300 TUT524300 UEP524300 UOL524300 UYH524300 VID524300 VRZ524300 WBV524300 WLR524300 WVN524300 F589836 JB589836 SX589836 ACT589836 AMP589836 AWL589836 BGH589836 BQD589836 BZZ589836 CJV589836 CTR589836 DDN589836 DNJ589836 DXF589836 EHB589836 EQX589836 FAT589836 FKP589836 FUL589836 GEH589836 GOD589836 GXZ589836 HHV589836 HRR589836 IBN589836 ILJ589836 IVF589836 JFB589836 JOX589836 JYT589836 KIP589836 KSL589836 LCH589836 LMD589836 LVZ589836 MFV589836 MPR589836 MZN589836 NJJ589836 NTF589836 ODB589836 OMX589836 OWT589836 PGP589836 PQL589836 QAH589836 QKD589836 QTZ589836 RDV589836 RNR589836 RXN589836 SHJ589836 SRF589836 TBB589836 TKX589836 TUT589836 UEP589836 UOL589836 UYH589836 VID589836 VRZ589836 WBV589836 WLR589836 WVN589836 F655372 JB655372 SX655372 ACT655372 AMP655372 AWL655372 BGH655372 BQD655372 BZZ655372 CJV655372 CTR655372 DDN655372 DNJ655372 DXF655372 EHB655372 EQX655372 FAT655372 FKP655372 FUL655372 GEH655372 GOD655372 GXZ655372 HHV655372 HRR655372 IBN655372 ILJ655372 IVF655372 JFB655372 JOX655372 JYT655372 KIP655372 KSL655372 LCH655372 LMD655372 LVZ655372 MFV655372 MPR655372 MZN655372 NJJ655372 NTF655372 ODB655372 OMX655372 OWT655372 PGP655372 PQL655372 QAH655372 QKD655372 QTZ655372 RDV655372 RNR655372 RXN655372 SHJ655372 SRF655372 TBB655372 TKX655372 TUT655372 UEP655372 UOL655372 UYH655372 VID655372 VRZ655372 WBV655372 WLR655372 WVN655372 F720908 JB720908 SX720908 ACT720908 AMP720908 AWL720908 BGH720908 BQD720908 BZZ720908 CJV720908 CTR720908 DDN720908 DNJ720908 DXF720908 EHB720908 EQX720908 FAT720908 FKP720908 FUL720908 GEH720908 GOD720908 GXZ720908 HHV720908 HRR720908 IBN720908 ILJ720908 IVF720908 JFB720908 JOX720908 JYT720908 KIP720908 KSL720908 LCH720908 LMD720908 LVZ720908 MFV720908 MPR720908 MZN720908 NJJ720908 NTF720908 ODB720908 OMX720908 OWT720908 PGP720908 PQL720908 QAH720908 QKD720908 QTZ720908 RDV720908 RNR720908 RXN720908 SHJ720908 SRF720908 TBB720908 TKX720908 TUT720908 UEP720908 UOL720908 UYH720908 VID720908 VRZ720908 WBV720908 WLR720908 WVN720908 F786444 JB786444 SX786444 ACT786444 AMP786444 AWL786444 BGH786444 BQD786444 BZZ786444 CJV786444 CTR786444 DDN786444 DNJ786444 DXF786444 EHB786444 EQX786444 FAT786444 FKP786444 FUL786444 GEH786444 GOD786444 GXZ786444 HHV786444 HRR786444 IBN786444 ILJ786444 IVF786444 JFB786444 JOX786444 JYT786444 KIP786444 KSL786444 LCH786444 LMD786444 LVZ786444 MFV786444 MPR786444 MZN786444 NJJ786444 NTF786444 ODB786444 OMX786444 OWT786444 PGP786444 PQL786444 QAH786444 QKD786444 QTZ786444 RDV786444 RNR786444 RXN786444 SHJ786444 SRF786444 TBB786444 TKX786444 TUT786444 UEP786444 UOL786444 UYH786444 VID786444 VRZ786444 WBV786444 WLR786444 WVN786444 F851980 JB851980 SX851980 ACT851980 AMP851980 AWL851980 BGH851980 BQD851980 BZZ851980 CJV851980 CTR851980 DDN851980 DNJ851980 DXF851980 EHB851980 EQX851980 FAT851980 FKP851980 FUL851980 GEH851980 GOD851980 GXZ851980 HHV851980 HRR851980 IBN851980 ILJ851980 IVF851980 JFB851980 JOX851980 JYT851980 KIP851980 KSL851980 LCH851980 LMD851980 LVZ851980 MFV851980 MPR851980 MZN851980 NJJ851980 NTF851980 ODB851980 OMX851980 OWT851980 PGP851980 PQL851980 QAH851980 QKD851980 QTZ851980 RDV851980 RNR851980 RXN851980 SHJ851980 SRF851980 TBB851980 TKX851980 TUT851980 UEP851980 UOL851980 UYH851980 VID851980 VRZ851980 WBV851980 WLR851980 WVN851980 F917516 JB917516 SX917516 ACT917516 AMP917516 AWL917516 BGH917516 BQD917516 BZZ917516 CJV917516 CTR917516 DDN917516 DNJ917516 DXF917516 EHB917516 EQX917516 FAT917516 FKP917516 FUL917516 GEH917516 GOD917516 GXZ917516 HHV917516 HRR917516 IBN917516 ILJ917516 IVF917516 JFB917516 JOX917516 JYT917516 KIP917516 KSL917516 LCH917516 LMD917516 LVZ917516 MFV917516 MPR917516 MZN917516 NJJ917516 NTF917516 ODB917516 OMX917516 OWT917516 PGP917516 PQL917516 QAH917516 QKD917516 QTZ917516 RDV917516 RNR917516 RXN917516 SHJ917516 SRF917516 TBB917516 TKX917516 TUT917516 UEP917516 UOL917516 UYH917516 VID917516 VRZ917516 WBV917516 WLR917516 WVN917516 F983052 JB983052 SX983052 ACT983052 AMP983052 AWL983052 BGH983052 BQD983052 BZZ983052 CJV983052 CTR983052 DDN983052 DNJ983052 DXF983052 EHB983052 EQX983052 FAT983052 FKP983052 FUL983052 GEH983052 GOD983052 GXZ983052 HHV983052 HRR983052 IBN983052 ILJ983052 IVF983052 JFB983052 JOX983052 JYT983052 KIP983052 KSL983052 LCH983052 LMD983052 LVZ983052 MFV983052 MPR983052 MZN983052 NJJ983052 NTF983052 ODB983052 OMX983052 OWT983052 PGP983052 PQL983052 QAH983052 QKD983052 QTZ983052 RDV983052 RNR983052 RXN983052 SHJ983052 SRF983052 TBB983052 TKX983052 TUT983052 UEP983052 UOL983052 UYH983052 VID983052 VRZ983052 WBV983052 WLR983052 WVN983052"/>
    <dataValidation allowBlank="1" showInputMessage="1" showErrorMessage="1" promptTitle="OHJE" prompt="Kirjaa tähän aikaisemmissa maksatushakemuksissa hyväksytyt kustannukset kustannuslajitasolla." sqref="E12 JA12 SW12 ACS12 AMO12 AWK12 BGG12 BQC12 BZY12 CJU12 CTQ12 DDM12 DNI12 DXE12 EHA12 EQW12 FAS12 FKO12 FUK12 GEG12 GOC12 GXY12 HHU12 HRQ12 IBM12 ILI12 IVE12 JFA12 JOW12 JYS12 KIO12 KSK12 LCG12 LMC12 LVY12 MFU12 MPQ12 MZM12 NJI12 NTE12 ODA12 OMW12 OWS12 PGO12 PQK12 QAG12 QKC12 QTY12 RDU12 RNQ12 RXM12 SHI12 SRE12 TBA12 TKW12 TUS12 UEO12 UOK12 UYG12 VIC12 VRY12 WBU12 WLQ12 WVM12 E65548 JA65548 SW65548 ACS65548 AMO65548 AWK65548 BGG65548 BQC65548 BZY65548 CJU65548 CTQ65548 DDM65548 DNI65548 DXE65548 EHA65548 EQW65548 FAS65548 FKO65548 FUK65548 GEG65548 GOC65548 GXY65548 HHU65548 HRQ65548 IBM65548 ILI65548 IVE65548 JFA65548 JOW65548 JYS65548 KIO65548 KSK65548 LCG65548 LMC65548 LVY65548 MFU65548 MPQ65548 MZM65548 NJI65548 NTE65548 ODA65548 OMW65548 OWS65548 PGO65548 PQK65548 QAG65548 QKC65548 QTY65548 RDU65548 RNQ65548 RXM65548 SHI65548 SRE65548 TBA65548 TKW65548 TUS65548 UEO65548 UOK65548 UYG65548 VIC65548 VRY65548 WBU65548 WLQ65548 WVM65548 E131084 JA131084 SW131084 ACS131084 AMO131084 AWK131084 BGG131084 BQC131084 BZY131084 CJU131084 CTQ131084 DDM131084 DNI131084 DXE131084 EHA131084 EQW131084 FAS131084 FKO131084 FUK131084 GEG131084 GOC131084 GXY131084 HHU131084 HRQ131084 IBM131084 ILI131084 IVE131084 JFA131084 JOW131084 JYS131084 KIO131084 KSK131084 LCG131084 LMC131084 LVY131084 MFU131084 MPQ131084 MZM131084 NJI131084 NTE131084 ODA131084 OMW131084 OWS131084 PGO131084 PQK131084 QAG131084 QKC131084 QTY131084 RDU131084 RNQ131084 RXM131084 SHI131084 SRE131084 TBA131084 TKW131084 TUS131084 UEO131084 UOK131084 UYG131084 VIC131084 VRY131084 WBU131084 WLQ131084 WVM131084 E196620 JA196620 SW196620 ACS196620 AMO196620 AWK196620 BGG196620 BQC196620 BZY196620 CJU196620 CTQ196620 DDM196620 DNI196620 DXE196620 EHA196620 EQW196620 FAS196620 FKO196620 FUK196620 GEG196620 GOC196620 GXY196620 HHU196620 HRQ196620 IBM196620 ILI196620 IVE196620 JFA196620 JOW196620 JYS196620 KIO196620 KSK196620 LCG196620 LMC196620 LVY196620 MFU196620 MPQ196620 MZM196620 NJI196620 NTE196620 ODA196620 OMW196620 OWS196620 PGO196620 PQK196620 QAG196620 QKC196620 QTY196620 RDU196620 RNQ196620 RXM196620 SHI196620 SRE196620 TBA196620 TKW196620 TUS196620 UEO196620 UOK196620 UYG196620 VIC196620 VRY196620 WBU196620 WLQ196620 WVM196620 E262156 JA262156 SW262156 ACS262156 AMO262156 AWK262156 BGG262156 BQC262156 BZY262156 CJU262156 CTQ262156 DDM262156 DNI262156 DXE262156 EHA262156 EQW262156 FAS262156 FKO262156 FUK262156 GEG262156 GOC262156 GXY262156 HHU262156 HRQ262156 IBM262156 ILI262156 IVE262156 JFA262156 JOW262156 JYS262156 KIO262156 KSK262156 LCG262156 LMC262156 LVY262156 MFU262156 MPQ262156 MZM262156 NJI262156 NTE262156 ODA262156 OMW262156 OWS262156 PGO262156 PQK262156 QAG262156 QKC262156 QTY262156 RDU262156 RNQ262156 RXM262156 SHI262156 SRE262156 TBA262156 TKW262156 TUS262156 UEO262156 UOK262156 UYG262156 VIC262156 VRY262156 WBU262156 WLQ262156 WVM262156 E327692 JA327692 SW327692 ACS327692 AMO327692 AWK327692 BGG327692 BQC327692 BZY327692 CJU327692 CTQ327692 DDM327692 DNI327692 DXE327692 EHA327692 EQW327692 FAS327692 FKO327692 FUK327692 GEG327692 GOC327692 GXY327692 HHU327692 HRQ327692 IBM327692 ILI327692 IVE327692 JFA327692 JOW327692 JYS327692 KIO327692 KSK327692 LCG327692 LMC327692 LVY327692 MFU327692 MPQ327692 MZM327692 NJI327692 NTE327692 ODA327692 OMW327692 OWS327692 PGO327692 PQK327692 QAG327692 QKC327692 QTY327692 RDU327692 RNQ327692 RXM327692 SHI327692 SRE327692 TBA327692 TKW327692 TUS327692 UEO327692 UOK327692 UYG327692 VIC327692 VRY327692 WBU327692 WLQ327692 WVM327692 E393228 JA393228 SW393228 ACS393228 AMO393228 AWK393228 BGG393228 BQC393228 BZY393228 CJU393228 CTQ393228 DDM393228 DNI393228 DXE393228 EHA393228 EQW393228 FAS393228 FKO393228 FUK393228 GEG393228 GOC393228 GXY393228 HHU393228 HRQ393228 IBM393228 ILI393228 IVE393228 JFA393228 JOW393228 JYS393228 KIO393228 KSK393228 LCG393228 LMC393228 LVY393228 MFU393228 MPQ393228 MZM393228 NJI393228 NTE393228 ODA393228 OMW393228 OWS393228 PGO393228 PQK393228 QAG393228 QKC393228 QTY393228 RDU393228 RNQ393228 RXM393228 SHI393228 SRE393228 TBA393228 TKW393228 TUS393228 UEO393228 UOK393228 UYG393228 VIC393228 VRY393228 WBU393228 WLQ393228 WVM393228 E458764 JA458764 SW458764 ACS458764 AMO458764 AWK458764 BGG458764 BQC458764 BZY458764 CJU458764 CTQ458764 DDM458764 DNI458764 DXE458764 EHA458764 EQW458764 FAS458764 FKO458764 FUK458764 GEG458764 GOC458764 GXY458764 HHU458764 HRQ458764 IBM458764 ILI458764 IVE458764 JFA458764 JOW458764 JYS458764 KIO458764 KSK458764 LCG458764 LMC458764 LVY458764 MFU458764 MPQ458764 MZM458764 NJI458764 NTE458764 ODA458764 OMW458764 OWS458764 PGO458764 PQK458764 QAG458764 QKC458764 QTY458764 RDU458764 RNQ458764 RXM458764 SHI458764 SRE458764 TBA458764 TKW458764 TUS458764 UEO458764 UOK458764 UYG458764 VIC458764 VRY458764 WBU458764 WLQ458764 WVM458764 E524300 JA524300 SW524300 ACS524300 AMO524300 AWK524300 BGG524300 BQC524300 BZY524300 CJU524300 CTQ524300 DDM524300 DNI524300 DXE524300 EHA524300 EQW524300 FAS524300 FKO524300 FUK524300 GEG524300 GOC524300 GXY524300 HHU524300 HRQ524300 IBM524300 ILI524300 IVE524300 JFA524300 JOW524300 JYS524300 KIO524300 KSK524300 LCG524300 LMC524300 LVY524300 MFU524300 MPQ524300 MZM524300 NJI524300 NTE524300 ODA524300 OMW524300 OWS524300 PGO524300 PQK524300 QAG524300 QKC524300 QTY524300 RDU524300 RNQ524300 RXM524300 SHI524300 SRE524300 TBA524300 TKW524300 TUS524300 UEO524300 UOK524300 UYG524300 VIC524300 VRY524300 WBU524300 WLQ524300 WVM524300 E589836 JA589836 SW589836 ACS589836 AMO589836 AWK589836 BGG589836 BQC589836 BZY589836 CJU589836 CTQ589836 DDM589836 DNI589836 DXE589836 EHA589836 EQW589836 FAS589836 FKO589836 FUK589836 GEG589836 GOC589836 GXY589836 HHU589836 HRQ589836 IBM589836 ILI589836 IVE589836 JFA589836 JOW589836 JYS589836 KIO589836 KSK589836 LCG589836 LMC589836 LVY589836 MFU589836 MPQ589836 MZM589836 NJI589836 NTE589836 ODA589836 OMW589836 OWS589836 PGO589836 PQK589836 QAG589836 QKC589836 QTY589836 RDU589836 RNQ589836 RXM589836 SHI589836 SRE589836 TBA589836 TKW589836 TUS589836 UEO589836 UOK589836 UYG589836 VIC589836 VRY589836 WBU589836 WLQ589836 WVM589836 E655372 JA655372 SW655372 ACS655372 AMO655372 AWK655372 BGG655372 BQC655372 BZY655372 CJU655372 CTQ655372 DDM655372 DNI655372 DXE655372 EHA655372 EQW655372 FAS655372 FKO655372 FUK655372 GEG655372 GOC655372 GXY655372 HHU655372 HRQ655372 IBM655372 ILI655372 IVE655372 JFA655372 JOW655372 JYS655372 KIO655372 KSK655372 LCG655372 LMC655372 LVY655372 MFU655372 MPQ655372 MZM655372 NJI655372 NTE655372 ODA655372 OMW655372 OWS655372 PGO655372 PQK655372 QAG655372 QKC655372 QTY655372 RDU655372 RNQ655372 RXM655372 SHI655372 SRE655372 TBA655372 TKW655372 TUS655372 UEO655372 UOK655372 UYG655372 VIC655372 VRY655372 WBU655372 WLQ655372 WVM655372 E720908 JA720908 SW720908 ACS720908 AMO720908 AWK720908 BGG720908 BQC720908 BZY720908 CJU720908 CTQ720908 DDM720908 DNI720908 DXE720908 EHA720908 EQW720908 FAS720908 FKO720908 FUK720908 GEG720908 GOC720908 GXY720908 HHU720908 HRQ720908 IBM720908 ILI720908 IVE720908 JFA720908 JOW720908 JYS720908 KIO720908 KSK720908 LCG720908 LMC720908 LVY720908 MFU720908 MPQ720908 MZM720908 NJI720908 NTE720908 ODA720908 OMW720908 OWS720908 PGO720908 PQK720908 QAG720908 QKC720908 QTY720908 RDU720908 RNQ720908 RXM720908 SHI720908 SRE720908 TBA720908 TKW720908 TUS720908 UEO720908 UOK720908 UYG720908 VIC720908 VRY720908 WBU720908 WLQ720908 WVM720908 E786444 JA786444 SW786444 ACS786444 AMO786444 AWK786444 BGG786444 BQC786444 BZY786444 CJU786444 CTQ786444 DDM786444 DNI786444 DXE786444 EHA786444 EQW786444 FAS786444 FKO786444 FUK786444 GEG786444 GOC786444 GXY786444 HHU786444 HRQ786444 IBM786444 ILI786444 IVE786444 JFA786444 JOW786444 JYS786444 KIO786444 KSK786444 LCG786444 LMC786444 LVY786444 MFU786444 MPQ786444 MZM786444 NJI786444 NTE786444 ODA786444 OMW786444 OWS786444 PGO786444 PQK786444 QAG786444 QKC786444 QTY786444 RDU786444 RNQ786444 RXM786444 SHI786444 SRE786444 TBA786444 TKW786444 TUS786444 UEO786444 UOK786444 UYG786444 VIC786444 VRY786444 WBU786444 WLQ786444 WVM786444 E851980 JA851980 SW851980 ACS851980 AMO851980 AWK851980 BGG851980 BQC851980 BZY851980 CJU851980 CTQ851980 DDM851980 DNI851980 DXE851980 EHA851980 EQW851980 FAS851980 FKO851980 FUK851980 GEG851980 GOC851980 GXY851980 HHU851980 HRQ851980 IBM851980 ILI851980 IVE851980 JFA851980 JOW851980 JYS851980 KIO851980 KSK851980 LCG851980 LMC851980 LVY851980 MFU851980 MPQ851980 MZM851980 NJI851980 NTE851980 ODA851980 OMW851980 OWS851980 PGO851980 PQK851980 QAG851980 QKC851980 QTY851980 RDU851980 RNQ851980 RXM851980 SHI851980 SRE851980 TBA851980 TKW851980 TUS851980 UEO851980 UOK851980 UYG851980 VIC851980 VRY851980 WBU851980 WLQ851980 WVM851980 E917516 JA917516 SW917516 ACS917516 AMO917516 AWK917516 BGG917516 BQC917516 BZY917516 CJU917516 CTQ917516 DDM917516 DNI917516 DXE917516 EHA917516 EQW917516 FAS917516 FKO917516 FUK917516 GEG917516 GOC917516 GXY917516 HHU917516 HRQ917516 IBM917516 ILI917516 IVE917516 JFA917516 JOW917516 JYS917516 KIO917516 KSK917516 LCG917516 LMC917516 LVY917516 MFU917516 MPQ917516 MZM917516 NJI917516 NTE917516 ODA917516 OMW917516 OWS917516 PGO917516 PQK917516 QAG917516 QKC917516 QTY917516 RDU917516 RNQ917516 RXM917516 SHI917516 SRE917516 TBA917516 TKW917516 TUS917516 UEO917516 UOK917516 UYG917516 VIC917516 VRY917516 WBU917516 WLQ917516 WVM917516 E983052 JA983052 SW983052 ACS983052 AMO983052 AWK983052 BGG983052 BQC983052 BZY983052 CJU983052 CTQ983052 DDM983052 DNI983052 DXE983052 EHA983052 EQW983052 FAS983052 FKO983052 FUK983052 GEG983052 GOC983052 GXY983052 HHU983052 HRQ983052 IBM983052 ILI983052 IVE983052 JFA983052 JOW983052 JYS983052 KIO983052 KSK983052 LCG983052 LMC983052 LVY983052 MFU983052 MPQ983052 MZM983052 NJI983052 NTE983052 ODA983052 OMW983052 OWS983052 PGO983052 PQK983052 QAG983052 QKC983052 QTY983052 RDU983052 RNQ983052 RXM983052 SHI983052 SRE983052 TBA983052 TKW983052 TUS983052 UEO983052 UOK983052 UYG983052 VIC983052 VRY983052 WBU983052 WLQ983052 WVM983052"/>
    <dataValidation allowBlank="1" showInputMessage="1" showErrorMessage="1" promptTitle="OHJE" prompt="Kirjaa kustannuksen selite." sqref="C12 IY12 SU12 ACQ12 AMM12 AWI12 BGE12 BQA12 BZW12 CJS12 CTO12 DDK12 DNG12 DXC12 EGY12 EQU12 FAQ12 FKM12 FUI12 GEE12 GOA12 GXW12 HHS12 HRO12 IBK12 ILG12 IVC12 JEY12 JOU12 JYQ12 KIM12 KSI12 LCE12 LMA12 LVW12 MFS12 MPO12 MZK12 NJG12 NTC12 OCY12 OMU12 OWQ12 PGM12 PQI12 QAE12 QKA12 QTW12 RDS12 RNO12 RXK12 SHG12 SRC12 TAY12 TKU12 TUQ12 UEM12 UOI12 UYE12 VIA12 VRW12 WBS12 WLO12 WVK12 C65548 IY65548 SU65548 ACQ65548 AMM65548 AWI65548 BGE65548 BQA65548 BZW65548 CJS65548 CTO65548 DDK65548 DNG65548 DXC65548 EGY65548 EQU65548 FAQ65548 FKM65548 FUI65548 GEE65548 GOA65548 GXW65548 HHS65548 HRO65548 IBK65548 ILG65548 IVC65548 JEY65548 JOU65548 JYQ65548 KIM65548 KSI65548 LCE65548 LMA65548 LVW65548 MFS65548 MPO65548 MZK65548 NJG65548 NTC65548 OCY65548 OMU65548 OWQ65548 PGM65548 PQI65548 QAE65548 QKA65548 QTW65548 RDS65548 RNO65548 RXK65548 SHG65548 SRC65548 TAY65548 TKU65548 TUQ65548 UEM65548 UOI65548 UYE65548 VIA65548 VRW65548 WBS65548 WLO65548 WVK65548 C131084 IY131084 SU131084 ACQ131084 AMM131084 AWI131084 BGE131084 BQA131084 BZW131084 CJS131084 CTO131084 DDK131084 DNG131084 DXC131084 EGY131084 EQU131084 FAQ131084 FKM131084 FUI131084 GEE131084 GOA131084 GXW131084 HHS131084 HRO131084 IBK131084 ILG131084 IVC131084 JEY131084 JOU131084 JYQ131084 KIM131084 KSI131084 LCE131084 LMA131084 LVW131084 MFS131084 MPO131084 MZK131084 NJG131084 NTC131084 OCY131084 OMU131084 OWQ131084 PGM131084 PQI131084 QAE131084 QKA131084 QTW131084 RDS131084 RNO131084 RXK131084 SHG131084 SRC131084 TAY131084 TKU131084 TUQ131084 UEM131084 UOI131084 UYE131084 VIA131084 VRW131084 WBS131084 WLO131084 WVK131084 C196620 IY196620 SU196620 ACQ196620 AMM196620 AWI196620 BGE196620 BQA196620 BZW196620 CJS196620 CTO196620 DDK196620 DNG196620 DXC196620 EGY196620 EQU196620 FAQ196620 FKM196620 FUI196620 GEE196620 GOA196620 GXW196620 HHS196620 HRO196620 IBK196620 ILG196620 IVC196620 JEY196620 JOU196620 JYQ196620 KIM196620 KSI196620 LCE196620 LMA196620 LVW196620 MFS196620 MPO196620 MZK196620 NJG196620 NTC196620 OCY196620 OMU196620 OWQ196620 PGM196620 PQI196620 QAE196620 QKA196620 QTW196620 RDS196620 RNO196620 RXK196620 SHG196620 SRC196620 TAY196620 TKU196620 TUQ196620 UEM196620 UOI196620 UYE196620 VIA196620 VRW196620 WBS196620 WLO196620 WVK196620 C262156 IY262156 SU262156 ACQ262156 AMM262156 AWI262156 BGE262156 BQA262156 BZW262156 CJS262156 CTO262156 DDK262156 DNG262156 DXC262156 EGY262156 EQU262156 FAQ262156 FKM262156 FUI262156 GEE262156 GOA262156 GXW262156 HHS262156 HRO262156 IBK262156 ILG262156 IVC262156 JEY262156 JOU262156 JYQ262156 KIM262156 KSI262156 LCE262156 LMA262156 LVW262156 MFS262156 MPO262156 MZK262156 NJG262156 NTC262156 OCY262156 OMU262156 OWQ262156 PGM262156 PQI262156 QAE262156 QKA262156 QTW262156 RDS262156 RNO262156 RXK262156 SHG262156 SRC262156 TAY262156 TKU262156 TUQ262156 UEM262156 UOI262156 UYE262156 VIA262156 VRW262156 WBS262156 WLO262156 WVK262156 C327692 IY327692 SU327692 ACQ327692 AMM327692 AWI327692 BGE327692 BQA327692 BZW327692 CJS327692 CTO327692 DDK327692 DNG327692 DXC327692 EGY327692 EQU327692 FAQ327692 FKM327692 FUI327692 GEE327692 GOA327692 GXW327692 HHS327692 HRO327692 IBK327692 ILG327692 IVC327692 JEY327692 JOU327692 JYQ327692 KIM327692 KSI327692 LCE327692 LMA327692 LVW327692 MFS327692 MPO327692 MZK327692 NJG327692 NTC327692 OCY327692 OMU327692 OWQ327692 PGM327692 PQI327692 QAE327692 QKA327692 QTW327692 RDS327692 RNO327692 RXK327692 SHG327692 SRC327692 TAY327692 TKU327692 TUQ327692 UEM327692 UOI327692 UYE327692 VIA327692 VRW327692 WBS327692 WLO327692 WVK327692 C393228 IY393228 SU393228 ACQ393228 AMM393228 AWI393228 BGE393228 BQA393228 BZW393228 CJS393228 CTO393228 DDK393228 DNG393228 DXC393228 EGY393228 EQU393228 FAQ393228 FKM393228 FUI393228 GEE393228 GOA393228 GXW393228 HHS393228 HRO393228 IBK393228 ILG393228 IVC393228 JEY393228 JOU393228 JYQ393228 KIM393228 KSI393228 LCE393228 LMA393228 LVW393228 MFS393228 MPO393228 MZK393228 NJG393228 NTC393228 OCY393228 OMU393228 OWQ393228 PGM393228 PQI393228 QAE393228 QKA393228 QTW393228 RDS393228 RNO393228 RXK393228 SHG393228 SRC393228 TAY393228 TKU393228 TUQ393228 UEM393228 UOI393228 UYE393228 VIA393228 VRW393228 WBS393228 WLO393228 WVK393228 C458764 IY458764 SU458764 ACQ458764 AMM458764 AWI458764 BGE458764 BQA458764 BZW458764 CJS458764 CTO458764 DDK458764 DNG458764 DXC458764 EGY458764 EQU458764 FAQ458764 FKM458764 FUI458764 GEE458764 GOA458764 GXW458764 HHS458764 HRO458764 IBK458764 ILG458764 IVC458764 JEY458764 JOU458764 JYQ458764 KIM458764 KSI458764 LCE458764 LMA458764 LVW458764 MFS458764 MPO458764 MZK458764 NJG458764 NTC458764 OCY458764 OMU458764 OWQ458764 PGM458764 PQI458764 QAE458764 QKA458764 QTW458764 RDS458764 RNO458764 RXK458764 SHG458764 SRC458764 TAY458764 TKU458764 TUQ458764 UEM458764 UOI458764 UYE458764 VIA458764 VRW458764 WBS458764 WLO458764 WVK458764 C524300 IY524300 SU524300 ACQ524300 AMM524300 AWI524300 BGE524300 BQA524300 BZW524300 CJS524300 CTO524300 DDK524300 DNG524300 DXC524300 EGY524300 EQU524300 FAQ524300 FKM524300 FUI524300 GEE524300 GOA524300 GXW524300 HHS524300 HRO524300 IBK524300 ILG524300 IVC524300 JEY524300 JOU524300 JYQ524300 KIM524300 KSI524300 LCE524300 LMA524300 LVW524300 MFS524300 MPO524300 MZK524300 NJG524300 NTC524300 OCY524300 OMU524300 OWQ524300 PGM524300 PQI524300 QAE524300 QKA524300 QTW524300 RDS524300 RNO524300 RXK524300 SHG524300 SRC524300 TAY524300 TKU524300 TUQ524300 UEM524300 UOI524300 UYE524300 VIA524300 VRW524300 WBS524300 WLO524300 WVK524300 C589836 IY589836 SU589836 ACQ589836 AMM589836 AWI589836 BGE589836 BQA589836 BZW589836 CJS589836 CTO589836 DDK589836 DNG589836 DXC589836 EGY589836 EQU589836 FAQ589836 FKM589836 FUI589836 GEE589836 GOA589836 GXW589836 HHS589836 HRO589836 IBK589836 ILG589836 IVC589836 JEY589836 JOU589836 JYQ589836 KIM589836 KSI589836 LCE589836 LMA589836 LVW589836 MFS589836 MPO589836 MZK589836 NJG589836 NTC589836 OCY589836 OMU589836 OWQ589836 PGM589836 PQI589836 QAE589836 QKA589836 QTW589836 RDS589836 RNO589836 RXK589836 SHG589836 SRC589836 TAY589836 TKU589836 TUQ589836 UEM589836 UOI589836 UYE589836 VIA589836 VRW589836 WBS589836 WLO589836 WVK589836 C655372 IY655372 SU655372 ACQ655372 AMM655372 AWI655372 BGE655372 BQA655372 BZW655372 CJS655372 CTO655372 DDK655372 DNG655372 DXC655372 EGY655372 EQU655372 FAQ655372 FKM655372 FUI655372 GEE655372 GOA655372 GXW655372 HHS655372 HRO655372 IBK655372 ILG655372 IVC655372 JEY655372 JOU655372 JYQ655372 KIM655372 KSI655372 LCE655372 LMA655372 LVW655372 MFS655372 MPO655372 MZK655372 NJG655372 NTC655372 OCY655372 OMU655372 OWQ655372 PGM655372 PQI655372 QAE655372 QKA655372 QTW655372 RDS655372 RNO655372 RXK655372 SHG655372 SRC655372 TAY655372 TKU655372 TUQ655372 UEM655372 UOI655372 UYE655372 VIA655372 VRW655372 WBS655372 WLO655372 WVK655372 C720908 IY720908 SU720908 ACQ720908 AMM720908 AWI720908 BGE720908 BQA720908 BZW720908 CJS720908 CTO720908 DDK720908 DNG720908 DXC720908 EGY720908 EQU720908 FAQ720908 FKM720908 FUI720908 GEE720908 GOA720908 GXW720908 HHS720908 HRO720908 IBK720908 ILG720908 IVC720908 JEY720908 JOU720908 JYQ720908 KIM720908 KSI720908 LCE720908 LMA720908 LVW720908 MFS720908 MPO720908 MZK720908 NJG720908 NTC720908 OCY720908 OMU720908 OWQ720908 PGM720908 PQI720908 QAE720908 QKA720908 QTW720908 RDS720908 RNO720908 RXK720908 SHG720908 SRC720908 TAY720908 TKU720908 TUQ720908 UEM720908 UOI720908 UYE720908 VIA720908 VRW720908 WBS720908 WLO720908 WVK720908 C786444 IY786444 SU786444 ACQ786444 AMM786444 AWI786444 BGE786444 BQA786444 BZW786444 CJS786444 CTO786444 DDK786444 DNG786444 DXC786444 EGY786444 EQU786444 FAQ786444 FKM786444 FUI786444 GEE786444 GOA786444 GXW786444 HHS786444 HRO786444 IBK786444 ILG786444 IVC786444 JEY786444 JOU786444 JYQ786444 KIM786444 KSI786444 LCE786444 LMA786444 LVW786444 MFS786444 MPO786444 MZK786444 NJG786444 NTC786444 OCY786444 OMU786444 OWQ786444 PGM786444 PQI786444 QAE786444 QKA786444 QTW786444 RDS786444 RNO786444 RXK786444 SHG786444 SRC786444 TAY786444 TKU786444 TUQ786444 UEM786444 UOI786444 UYE786444 VIA786444 VRW786444 WBS786444 WLO786444 WVK786444 C851980 IY851980 SU851980 ACQ851980 AMM851980 AWI851980 BGE851980 BQA851980 BZW851980 CJS851980 CTO851980 DDK851980 DNG851980 DXC851980 EGY851980 EQU851980 FAQ851980 FKM851980 FUI851980 GEE851980 GOA851980 GXW851980 HHS851980 HRO851980 IBK851980 ILG851980 IVC851980 JEY851980 JOU851980 JYQ851980 KIM851980 KSI851980 LCE851980 LMA851980 LVW851980 MFS851980 MPO851980 MZK851980 NJG851980 NTC851980 OCY851980 OMU851980 OWQ851980 PGM851980 PQI851980 QAE851980 QKA851980 QTW851980 RDS851980 RNO851980 RXK851980 SHG851980 SRC851980 TAY851980 TKU851980 TUQ851980 UEM851980 UOI851980 UYE851980 VIA851980 VRW851980 WBS851980 WLO851980 WVK851980 C917516 IY917516 SU917516 ACQ917516 AMM917516 AWI917516 BGE917516 BQA917516 BZW917516 CJS917516 CTO917516 DDK917516 DNG917516 DXC917516 EGY917516 EQU917516 FAQ917516 FKM917516 FUI917516 GEE917516 GOA917516 GXW917516 HHS917516 HRO917516 IBK917516 ILG917516 IVC917516 JEY917516 JOU917516 JYQ917516 KIM917516 KSI917516 LCE917516 LMA917516 LVW917516 MFS917516 MPO917516 MZK917516 NJG917516 NTC917516 OCY917516 OMU917516 OWQ917516 PGM917516 PQI917516 QAE917516 QKA917516 QTW917516 RDS917516 RNO917516 RXK917516 SHG917516 SRC917516 TAY917516 TKU917516 TUQ917516 UEM917516 UOI917516 UYE917516 VIA917516 VRW917516 WBS917516 WLO917516 WVK917516 C983052 IY983052 SU983052 ACQ983052 AMM983052 AWI983052 BGE983052 BQA983052 BZW983052 CJS983052 CTO983052 DDK983052 DNG983052 DXC983052 EGY983052 EQU983052 FAQ983052 FKM983052 FUI983052 GEE983052 GOA983052 GXW983052 HHS983052 HRO983052 IBK983052 ILG983052 IVC983052 JEY983052 JOU983052 JYQ983052 KIM983052 KSI983052 LCE983052 LMA983052 LVW983052 MFS983052 MPO983052 MZK983052 NJG983052 NTC983052 OCY983052 OMU983052 OWQ983052 PGM983052 PQI983052 QAE983052 QKA983052 QTW983052 RDS983052 RNO983052 RXK983052 SHG983052 SRC983052 TAY983052 TKU983052 TUQ983052 UEM983052 UOI983052 UYE983052 VIA983052 VRW983052 WBS983052 WLO983052 WVK983052"/>
    <dataValidation allowBlank="1" showInputMessage="1" showErrorMessage="1" promptTitle="OHJE" prompt="Määritä käyttö- ja kiinteä omaisuus-kustannuslajille todellinen käyttöaste. Muille kustannuslajeille merkitse käyttöasteeksi 100." sqref="B12 IX12 ST12 ACP12 AML12 AWH12 BGD12 BPZ12 BZV12 CJR12 CTN12 DDJ12 DNF12 DXB12 EGX12 EQT12 FAP12 FKL12 FUH12 GED12 GNZ12 GXV12 HHR12 HRN12 IBJ12 ILF12 IVB12 JEX12 JOT12 JYP12 KIL12 KSH12 LCD12 LLZ12 LVV12 MFR12 MPN12 MZJ12 NJF12 NTB12 OCX12 OMT12 OWP12 PGL12 PQH12 QAD12 QJZ12 QTV12 RDR12 RNN12 RXJ12 SHF12 SRB12 TAX12 TKT12 TUP12 UEL12 UOH12 UYD12 VHZ12 VRV12 WBR12 WLN12 WVJ12 B65548 IX65548 ST65548 ACP65548 AML65548 AWH65548 BGD65548 BPZ65548 BZV65548 CJR65548 CTN65548 DDJ65548 DNF65548 DXB65548 EGX65548 EQT65548 FAP65548 FKL65548 FUH65548 GED65548 GNZ65548 GXV65548 HHR65548 HRN65548 IBJ65548 ILF65548 IVB65548 JEX65548 JOT65548 JYP65548 KIL65548 KSH65548 LCD65548 LLZ65548 LVV65548 MFR65548 MPN65548 MZJ65548 NJF65548 NTB65548 OCX65548 OMT65548 OWP65548 PGL65548 PQH65548 QAD65548 QJZ65548 QTV65548 RDR65548 RNN65548 RXJ65548 SHF65548 SRB65548 TAX65548 TKT65548 TUP65548 UEL65548 UOH65548 UYD65548 VHZ65548 VRV65548 WBR65548 WLN65548 WVJ65548 B131084 IX131084 ST131084 ACP131084 AML131084 AWH131084 BGD131084 BPZ131084 BZV131084 CJR131084 CTN131084 DDJ131084 DNF131084 DXB131084 EGX131084 EQT131084 FAP131084 FKL131084 FUH131084 GED131084 GNZ131084 GXV131084 HHR131084 HRN131084 IBJ131084 ILF131084 IVB131084 JEX131084 JOT131084 JYP131084 KIL131084 KSH131084 LCD131084 LLZ131084 LVV131084 MFR131084 MPN131084 MZJ131084 NJF131084 NTB131084 OCX131084 OMT131084 OWP131084 PGL131084 PQH131084 QAD131084 QJZ131084 QTV131084 RDR131084 RNN131084 RXJ131084 SHF131084 SRB131084 TAX131084 TKT131084 TUP131084 UEL131084 UOH131084 UYD131084 VHZ131084 VRV131084 WBR131084 WLN131084 WVJ131084 B196620 IX196620 ST196620 ACP196620 AML196620 AWH196620 BGD196620 BPZ196620 BZV196620 CJR196620 CTN196620 DDJ196620 DNF196620 DXB196620 EGX196620 EQT196620 FAP196620 FKL196620 FUH196620 GED196620 GNZ196620 GXV196620 HHR196620 HRN196620 IBJ196620 ILF196620 IVB196620 JEX196620 JOT196620 JYP196620 KIL196620 KSH196620 LCD196620 LLZ196620 LVV196620 MFR196620 MPN196620 MZJ196620 NJF196620 NTB196620 OCX196620 OMT196620 OWP196620 PGL196620 PQH196620 QAD196620 QJZ196620 QTV196620 RDR196620 RNN196620 RXJ196620 SHF196620 SRB196620 TAX196620 TKT196620 TUP196620 UEL196620 UOH196620 UYD196620 VHZ196620 VRV196620 WBR196620 WLN196620 WVJ196620 B262156 IX262156 ST262156 ACP262156 AML262156 AWH262156 BGD262156 BPZ262156 BZV262156 CJR262156 CTN262156 DDJ262156 DNF262156 DXB262156 EGX262156 EQT262156 FAP262156 FKL262156 FUH262156 GED262156 GNZ262156 GXV262156 HHR262156 HRN262156 IBJ262156 ILF262156 IVB262156 JEX262156 JOT262156 JYP262156 KIL262156 KSH262156 LCD262156 LLZ262156 LVV262156 MFR262156 MPN262156 MZJ262156 NJF262156 NTB262156 OCX262156 OMT262156 OWP262156 PGL262156 PQH262156 QAD262156 QJZ262156 QTV262156 RDR262156 RNN262156 RXJ262156 SHF262156 SRB262156 TAX262156 TKT262156 TUP262156 UEL262156 UOH262156 UYD262156 VHZ262156 VRV262156 WBR262156 WLN262156 WVJ262156 B327692 IX327692 ST327692 ACP327692 AML327692 AWH327692 BGD327692 BPZ327692 BZV327692 CJR327692 CTN327692 DDJ327692 DNF327692 DXB327692 EGX327692 EQT327692 FAP327692 FKL327692 FUH327692 GED327692 GNZ327692 GXV327692 HHR327692 HRN327692 IBJ327692 ILF327692 IVB327692 JEX327692 JOT327692 JYP327692 KIL327692 KSH327692 LCD327692 LLZ327692 LVV327692 MFR327692 MPN327692 MZJ327692 NJF327692 NTB327692 OCX327692 OMT327692 OWP327692 PGL327692 PQH327692 QAD327692 QJZ327692 QTV327692 RDR327692 RNN327692 RXJ327692 SHF327692 SRB327692 TAX327692 TKT327692 TUP327692 UEL327692 UOH327692 UYD327692 VHZ327692 VRV327692 WBR327692 WLN327692 WVJ327692 B393228 IX393228 ST393228 ACP393228 AML393228 AWH393228 BGD393228 BPZ393228 BZV393228 CJR393228 CTN393228 DDJ393228 DNF393228 DXB393228 EGX393228 EQT393228 FAP393228 FKL393228 FUH393228 GED393228 GNZ393228 GXV393228 HHR393228 HRN393228 IBJ393228 ILF393228 IVB393228 JEX393228 JOT393228 JYP393228 KIL393228 KSH393228 LCD393228 LLZ393228 LVV393228 MFR393228 MPN393228 MZJ393228 NJF393228 NTB393228 OCX393228 OMT393228 OWP393228 PGL393228 PQH393228 QAD393228 QJZ393228 QTV393228 RDR393228 RNN393228 RXJ393228 SHF393228 SRB393228 TAX393228 TKT393228 TUP393228 UEL393228 UOH393228 UYD393228 VHZ393228 VRV393228 WBR393228 WLN393228 WVJ393228 B458764 IX458764 ST458764 ACP458764 AML458764 AWH458764 BGD458764 BPZ458764 BZV458764 CJR458764 CTN458764 DDJ458764 DNF458764 DXB458764 EGX458764 EQT458764 FAP458764 FKL458764 FUH458764 GED458764 GNZ458764 GXV458764 HHR458764 HRN458764 IBJ458764 ILF458764 IVB458764 JEX458764 JOT458764 JYP458764 KIL458764 KSH458764 LCD458764 LLZ458764 LVV458764 MFR458764 MPN458764 MZJ458764 NJF458764 NTB458764 OCX458764 OMT458764 OWP458764 PGL458764 PQH458764 QAD458764 QJZ458764 QTV458764 RDR458764 RNN458764 RXJ458764 SHF458764 SRB458764 TAX458764 TKT458764 TUP458764 UEL458764 UOH458764 UYD458764 VHZ458764 VRV458764 WBR458764 WLN458764 WVJ458764 B524300 IX524300 ST524300 ACP524300 AML524300 AWH524300 BGD524300 BPZ524300 BZV524300 CJR524300 CTN524300 DDJ524300 DNF524300 DXB524300 EGX524300 EQT524300 FAP524300 FKL524300 FUH524300 GED524300 GNZ524300 GXV524300 HHR524300 HRN524300 IBJ524300 ILF524300 IVB524300 JEX524300 JOT524300 JYP524300 KIL524300 KSH524300 LCD524300 LLZ524300 LVV524300 MFR524300 MPN524300 MZJ524300 NJF524300 NTB524300 OCX524300 OMT524300 OWP524300 PGL524300 PQH524300 QAD524300 QJZ524300 QTV524300 RDR524300 RNN524300 RXJ524300 SHF524300 SRB524300 TAX524300 TKT524300 TUP524300 UEL524300 UOH524300 UYD524300 VHZ524300 VRV524300 WBR524300 WLN524300 WVJ524300 B589836 IX589836 ST589836 ACP589836 AML589836 AWH589836 BGD589836 BPZ589836 BZV589836 CJR589836 CTN589836 DDJ589836 DNF589836 DXB589836 EGX589836 EQT589836 FAP589836 FKL589836 FUH589836 GED589836 GNZ589836 GXV589836 HHR589836 HRN589836 IBJ589836 ILF589836 IVB589836 JEX589836 JOT589836 JYP589836 KIL589836 KSH589836 LCD589836 LLZ589836 LVV589836 MFR589836 MPN589836 MZJ589836 NJF589836 NTB589836 OCX589836 OMT589836 OWP589836 PGL589836 PQH589836 QAD589836 QJZ589836 QTV589836 RDR589836 RNN589836 RXJ589836 SHF589836 SRB589836 TAX589836 TKT589836 TUP589836 UEL589836 UOH589836 UYD589836 VHZ589836 VRV589836 WBR589836 WLN589836 WVJ589836 B655372 IX655372 ST655372 ACP655372 AML655372 AWH655372 BGD655372 BPZ655372 BZV655372 CJR655372 CTN655372 DDJ655372 DNF655372 DXB655372 EGX655372 EQT655372 FAP655372 FKL655372 FUH655372 GED655372 GNZ655372 GXV655372 HHR655372 HRN655372 IBJ655372 ILF655372 IVB655372 JEX655372 JOT655372 JYP655372 KIL655372 KSH655372 LCD655372 LLZ655372 LVV655372 MFR655372 MPN655372 MZJ655372 NJF655372 NTB655372 OCX655372 OMT655372 OWP655372 PGL655372 PQH655372 QAD655372 QJZ655372 QTV655372 RDR655372 RNN655372 RXJ655372 SHF655372 SRB655372 TAX655372 TKT655372 TUP655372 UEL655372 UOH655372 UYD655372 VHZ655372 VRV655372 WBR655372 WLN655372 WVJ655372 B720908 IX720908 ST720908 ACP720908 AML720908 AWH720908 BGD720908 BPZ720908 BZV720908 CJR720908 CTN720908 DDJ720908 DNF720908 DXB720908 EGX720908 EQT720908 FAP720908 FKL720908 FUH720908 GED720908 GNZ720908 GXV720908 HHR720908 HRN720908 IBJ720908 ILF720908 IVB720908 JEX720908 JOT720908 JYP720908 KIL720908 KSH720908 LCD720908 LLZ720908 LVV720908 MFR720908 MPN720908 MZJ720908 NJF720908 NTB720908 OCX720908 OMT720908 OWP720908 PGL720908 PQH720908 QAD720908 QJZ720908 QTV720908 RDR720908 RNN720908 RXJ720908 SHF720908 SRB720908 TAX720908 TKT720908 TUP720908 UEL720908 UOH720908 UYD720908 VHZ720908 VRV720908 WBR720908 WLN720908 WVJ720908 B786444 IX786444 ST786444 ACP786444 AML786444 AWH786444 BGD786444 BPZ786444 BZV786444 CJR786444 CTN786444 DDJ786444 DNF786444 DXB786444 EGX786444 EQT786444 FAP786444 FKL786444 FUH786444 GED786444 GNZ786444 GXV786444 HHR786444 HRN786444 IBJ786444 ILF786444 IVB786444 JEX786444 JOT786444 JYP786444 KIL786444 KSH786444 LCD786444 LLZ786444 LVV786444 MFR786444 MPN786444 MZJ786444 NJF786444 NTB786444 OCX786444 OMT786444 OWP786444 PGL786444 PQH786444 QAD786444 QJZ786444 QTV786444 RDR786444 RNN786444 RXJ786444 SHF786444 SRB786444 TAX786444 TKT786444 TUP786444 UEL786444 UOH786444 UYD786444 VHZ786444 VRV786444 WBR786444 WLN786444 WVJ786444 B851980 IX851980 ST851980 ACP851980 AML851980 AWH851980 BGD851980 BPZ851980 BZV851980 CJR851980 CTN851980 DDJ851980 DNF851980 DXB851980 EGX851980 EQT851980 FAP851980 FKL851980 FUH851980 GED851980 GNZ851980 GXV851980 HHR851980 HRN851980 IBJ851980 ILF851980 IVB851980 JEX851980 JOT851980 JYP851980 KIL851980 KSH851980 LCD851980 LLZ851980 LVV851980 MFR851980 MPN851980 MZJ851980 NJF851980 NTB851980 OCX851980 OMT851980 OWP851980 PGL851980 PQH851980 QAD851980 QJZ851980 QTV851980 RDR851980 RNN851980 RXJ851980 SHF851980 SRB851980 TAX851980 TKT851980 TUP851980 UEL851980 UOH851980 UYD851980 VHZ851980 VRV851980 WBR851980 WLN851980 WVJ851980 B917516 IX917516 ST917516 ACP917516 AML917516 AWH917516 BGD917516 BPZ917516 BZV917516 CJR917516 CTN917516 DDJ917516 DNF917516 DXB917516 EGX917516 EQT917516 FAP917516 FKL917516 FUH917516 GED917516 GNZ917516 GXV917516 HHR917516 HRN917516 IBJ917516 ILF917516 IVB917516 JEX917516 JOT917516 JYP917516 KIL917516 KSH917516 LCD917516 LLZ917516 LVV917516 MFR917516 MPN917516 MZJ917516 NJF917516 NTB917516 OCX917516 OMT917516 OWP917516 PGL917516 PQH917516 QAD917516 QJZ917516 QTV917516 RDR917516 RNN917516 RXJ917516 SHF917516 SRB917516 TAX917516 TKT917516 TUP917516 UEL917516 UOH917516 UYD917516 VHZ917516 VRV917516 WBR917516 WLN917516 WVJ917516 B983052 IX983052 ST983052 ACP983052 AML983052 AWH983052 BGD983052 BPZ983052 BZV983052 CJR983052 CTN983052 DDJ983052 DNF983052 DXB983052 EGX983052 EQT983052 FAP983052 FKL983052 FUH983052 GED983052 GNZ983052 GXV983052 HHR983052 HRN983052 IBJ983052 ILF983052 IVB983052 JEX983052 JOT983052 JYP983052 KIL983052 KSH983052 LCD983052 LLZ983052 LVV983052 MFR983052 MPN983052 MZJ983052 NJF983052 NTB983052 OCX983052 OMT983052 OWP983052 PGL983052 PQH983052 QAD983052 QJZ983052 QTV983052 RDR983052 RNN983052 RXJ983052 SHF983052 SRB983052 TAX983052 TKT983052 TUP983052 UEL983052 UOH983052 UYD983052 VHZ983052 VRV983052 WBR983052 WLN983052 WVJ983052"/>
    <dataValidation type="list" allowBlank="1" showInputMessage="1" showErrorMessage="1" promptTitle="OHJE" prompt="Valitse alasvetovalikosta kustannusta määrittävä kustannuslaji. " sqref="A12 IW12 SS12 ACO12 AMK12 AWG12 BGC12 BPY12 BZU12 CJQ12 CTM12 DDI12 DNE12 DXA12 EGW12 EQS12 FAO12 FKK12 FUG12 GEC12 GNY12 GXU12 HHQ12 HRM12 IBI12 ILE12 IVA12 JEW12 JOS12 JYO12 KIK12 KSG12 LCC12 LLY12 LVU12 MFQ12 MPM12 MZI12 NJE12 NTA12 OCW12 OMS12 OWO12 PGK12 PQG12 QAC12 QJY12 QTU12 RDQ12 RNM12 RXI12 SHE12 SRA12 TAW12 TKS12 TUO12 UEK12 UOG12 UYC12 VHY12 VRU12 WBQ12 WLM12 WVI12 A65548 IW65548 SS65548 ACO65548 AMK65548 AWG65548 BGC65548 BPY65548 BZU65548 CJQ65548 CTM65548 DDI65548 DNE65548 DXA65548 EGW65548 EQS65548 FAO65548 FKK65548 FUG65548 GEC65548 GNY65548 GXU65548 HHQ65548 HRM65548 IBI65548 ILE65548 IVA65548 JEW65548 JOS65548 JYO65548 KIK65548 KSG65548 LCC65548 LLY65548 LVU65548 MFQ65548 MPM65548 MZI65548 NJE65548 NTA65548 OCW65548 OMS65548 OWO65548 PGK65548 PQG65548 QAC65548 QJY65548 QTU65548 RDQ65548 RNM65548 RXI65548 SHE65548 SRA65548 TAW65548 TKS65548 TUO65548 UEK65548 UOG65548 UYC65548 VHY65548 VRU65548 WBQ65548 WLM65548 WVI65548 A131084 IW131084 SS131084 ACO131084 AMK131084 AWG131084 BGC131084 BPY131084 BZU131084 CJQ131084 CTM131084 DDI131084 DNE131084 DXA131084 EGW131084 EQS131084 FAO131084 FKK131084 FUG131084 GEC131084 GNY131084 GXU131084 HHQ131084 HRM131084 IBI131084 ILE131084 IVA131084 JEW131084 JOS131084 JYO131084 KIK131084 KSG131084 LCC131084 LLY131084 LVU131084 MFQ131084 MPM131084 MZI131084 NJE131084 NTA131084 OCW131084 OMS131084 OWO131084 PGK131084 PQG131084 QAC131084 QJY131084 QTU131084 RDQ131084 RNM131084 RXI131084 SHE131084 SRA131084 TAW131084 TKS131084 TUO131084 UEK131084 UOG131084 UYC131084 VHY131084 VRU131084 WBQ131084 WLM131084 WVI131084 A196620 IW196620 SS196620 ACO196620 AMK196620 AWG196620 BGC196620 BPY196620 BZU196620 CJQ196620 CTM196620 DDI196620 DNE196620 DXA196620 EGW196620 EQS196620 FAO196620 FKK196620 FUG196620 GEC196620 GNY196620 GXU196620 HHQ196620 HRM196620 IBI196620 ILE196620 IVA196620 JEW196620 JOS196620 JYO196620 KIK196620 KSG196620 LCC196620 LLY196620 LVU196620 MFQ196620 MPM196620 MZI196620 NJE196620 NTA196620 OCW196620 OMS196620 OWO196620 PGK196620 PQG196620 QAC196620 QJY196620 QTU196620 RDQ196620 RNM196620 RXI196620 SHE196620 SRA196620 TAW196620 TKS196620 TUO196620 UEK196620 UOG196620 UYC196620 VHY196620 VRU196620 WBQ196620 WLM196620 WVI196620 A262156 IW262156 SS262156 ACO262156 AMK262156 AWG262156 BGC262156 BPY262156 BZU262156 CJQ262156 CTM262156 DDI262156 DNE262156 DXA262156 EGW262156 EQS262156 FAO262156 FKK262156 FUG262156 GEC262156 GNY262156 GXU262156 HHQ262156 HRM262156 IBI262156 ILE262156 IVA262156 JEW262156 JOS262156 JYO262156 KIK262156 KSG262156 LCC262156 LLY262156 LVU262156 MFQ262156 MPM262156 MZI262156 NJE262156 NTA262156 OCW262156 OMS262156 OWO262156 PGK262156 PQG262156 QAC262156 QJY262156 QTU262156 RDQ262156 RNM262156 RXI262156 SHE262156 SRA262156 TAW262156 TKS262156 TUO262156 UEK262156 UOG262156 UYC262156 VHY262156 VRU262156 WBQ262156 WLM262156 WVI262156 A327692 IW327692 SS327692 ACO327692 AMK327692 AWG327692 BGC327692 BPY327692 BZU327692 CJQ327692 CTM327692 DDI327692 DNE327692 DXA327692 EGW327692 EQS327692 FAO327692 FKK327692 FUG327692 GEC327692 GNY327692 GXU327692 HHQ327692 HRM327692 IBI327692 ILE327692 IVA327692 JEW327692 JOS327692 JYO327692 KIK327692 KSG327692 LCC327692 LLY327692 LVU327692 MFQ327692 MPM327692 MZI327692 NJE327692 NTA327692 OCW327692 OMS327692 OWO327692 PGK327692 PQG327692 QAC327692 QJY327692 QTU327692 RDQ327692 RNM327692 RXI327692 SHE327692 SRA327692 TAW327692 TKS327692 TUO327692 UEK327692 UOG327692 UYC327692 VHY327692 VRU327692 WBQ327692 WLM327692 WVI327692 A393228 IW393228 SS393228 ACO393228 AMK393228 AWG393228 BGC393228 BPY393228 BZU393228 CJQ393228 CTM393228 DDI393228 DNE393228 DXA393228 EGW393228 EQS393228 FAO393228 FKK393228 FUG393228 GEC393228 GNY393228 GXU393228 HHQ393228 HRM393228 IBI393228 ILE393228 IVA393228 JEW393228 JOS393228 JYO393228 KIK393228 KSG393228 LCC393228 LLY393228 LVU393228 MFQ393228 MPM393228 MZI393228 NJE393228 NTA393228 OCW393228 OMS393228 OWO393228 PGK393228 PQG393228 QAC393228 QJY393228 QTU393228 RDQ393228 RNM393228 RXI393228 SHE393228 SRA393228 TAW393228 TKS393228 TUO393228 UEK393228 UOG393228 UYC393228 VHY393228 VRU393228 WBQ393228 WLM393228 WVI393228 A458764 IW458764 SS458764 ACO458764 AMK458764 AWG458764 BGC458764 BPY458764 BZU458764 CJQ458764 CTM458764 DDI458764 DNE458764 DXA458764 EGW458764 EQS458764 FAO458764 FKK458764 FUG458764 GEC458764 GNY458764 GXU458764 HHQ458764 HRM458764 IBI458764 ILE458764 IVA458764 JEW458764 JOS458764 JYO458764 KIK458764 KSG458764 LCC458764 LLY458764 LVU458764 MFQ458764 MPM458764 MZI458764 NJE458764 NTA458764 OCW458764 OMS458764 OWO458764 PGK458764 PQG458764 QAC458764 QJY458764 QTU458764 RDQ458764 RNM458764 RXI458764 SHE458764 SRA458764 TAW458764 TKS458764 TUO458764 UEK458764 UOG458764 UYC458764 VHY458764 VRU458764 WBQ458764 WLM458764 WVI458764 A524300 IW524300 SS524300 ACO524300 AMK524300 AWG524300 BGC524300 BPY524300 BZU524300 CJQ524300 CTM524300 DDI524300 DNE524300 DXA524300 EGW524300 EQS524300 FAO524300 FKK524300 FUG524300 GEC524300 GNY524300 GXU524300 HHQ524300 HRM524300 IBI524300 ILE524300 IVA524300 JEW524300 JOS524300 JYO524300 KIK524300 KSG524300 LCC524300 LLY524300 LVU524300 MFQ524300 MPM524300 MZI524300 NJE524300 NTA524300 OCW524300 OMS524300 OWO524300 PGK524300 PQG524300 QAC524300 QJY524300 QTU524300 RDQ524300 RNM524300 RXI524300 SHE524300 SRA524300 TAW524300 TKS524300 TUO524300 UEK524300 UOG524300 UYC524300 VHY524300 VRU524300 WBQ524300 WLM524300 WVI524300 A589836 IW589836 SS589836 ACO589836 AMK589836 AWG589836 BGC589836 BPY589836 BZU589836 CJQ589836 CTM589836 DDI589836 DNE589836 DXA589836 EGW589836 EQS589836 FAO589836 FKK589836 FUG589836 GEC589836 GNY589836 GXU589836 HHQ589836 HRM589836 IBI589836 ILE589836 IVA589836 JEW589836 JOS589836 JYO589836 KIK589836 KSG589836 LCC589836 LLY589836 LVU589836 MFQ589836 MPM589836 MZI589836 NJE589836 NTA589836 OCW589836 OMS589836 OWO589836 PGK589836 PQG589836 QAC589836 QJY589836 QTU589836 RDQ589836 RNM589836 RXI589836 SHE589836 SRA589836 TAW589836 TKS589836 TUO589836 UEK589836 UOG589836 UYC589836 VHY589836 VRU589836 WBQ589836 WLM589836 WVI589836 A655372 IW655372 SS655372 ACO655372 AMK655372 AWG655372 BGC655372 BPY655372 BZU655372 CJQ655372 CTM655372 DDI655372 DNE655372 DXA655372 EGW655372 EQS655372 FAO655372 FKK655372 FUG655372 GEC655372 GNY655372 GXU655372 HHQ655372 HRM655372 IBI655372 ILE655372 IVA655372 JEW655372 JOS655372 JYO655372 KIK655372 KSG655372 LCC655372 LLY655372 LVU655372 MFQ655372 MPM655372 MZI655372 NJE655372 NTA655372 OCW655372 OMS655372 OWO655372 PGK655372 PQG655372 QAC655372 QJY655372 QTU655372 RDQ655372 RNM655372 RXI655372 SHE655372 SRA655372 TAW655372 TKS655372 TUO655372 UEK655372 UOG655372 UYC655372 VHY655372 VRU655372 WBQ655372 WLM655372 WVI655372 A720908 IW720908 SS720908 ACO720908 AMK720908 AWG720908 BGC720908 BPY720908 BZU720908 CJQ720908 CTM720908 DDI720908 DNE720908 DXA720908 EGW720908 EQS720908 FAO720908 FKK720908 FUG720908 GEC720908 GNY720908 GXU720908 HHQ720908 HRM720908 IBI720908 ILE720908 IVA720908 JEW720908 JOS720908 JYO720908 KIK720908 KSG720908 LCC720908 LLY720908 LVU720908 MFQ720908 MPM720908 MZI720908 NJE720908 NTA720908 OCW720908 OMS720908 OWO720908 PGK720908 PQG720908 QAC720908 QJY720908 QTU720908 RDQ720908 RNM720908 RXI720908 SHE720908 SRA720908 TAW720908 TKS720908 TUO720908 UEK720908 UOG720908 UYC720908 VHY720908 VRU720908 WBQ720908 WLM720908 WVI720908 A786444 IW786444 SS786444 ACO786444 AMK786444 AWG786444 BGC786444 BPY786444 BZU786444 CJQ786444 CTM786444 DDI786444 DNE786444 DXA786444 EGW786444 EQS786444 FAO786444 FKK786444 FUG786444 GEC786444 GNY786444 GXU786444 HHQ786444 HRM786444 IBI786444 ILE786444 IVA786444 JEW786444 JOS786444 JYO786444 KIK786444 KSG786444 LCC786444 LLY786444 LVU786444 MFQ786444 MPM786444 MZI786444 NJE786444 NTA786444 OCW786444 OMS786444 OWO786444 PGK786444 PQG786444 QAC786444 QJY786444 QTU786444 RDQ786444 RNM786444 RXI786444 SHE786444 SRA786444 TAW786444 TKS786444 TUO786444 UEK786444 UOG786444 UYC786444 VHY786444 VRU786444 WBQ786444 WLM786444 WVI786444 A851980 IW851980 SS851980 ACO851980 AMK851980 AWG851980 BGC851980 BPY851980 BZU851980 CJQ851980 CTM851980 DDI851980 DNE851980 DXA851980 EGW851980 EQS851980 FAO851980 FKK851980 FUG851980 GEC851980 GNY851980 GXU851980 HHQ851980 HRM851980 IBI851980 ILE851980 IVA851980 JEW851980 JOS851980 JYO851980 KIK851980 KSG851980 LCC851980 LLY851980 LVU851980 MFQ851980 MPM851980 MZI851980 NJE851980 NTA851980 OCW851980 OMS851980 OWO851980 PGK851980 PQG851980 QAC851980 QJY851980 QTU851980 RDQ851980 RNM851980 RXI851980 SHE851980 SRA851980 TAW851980 TKS851980 TUO851980 UEK851980 UOG851980 UYC851980 VHY851980 VRU851980 WBQ851980 WLM851980 WVI851980 A917516 IW917516 SS917516 ACO917516 AMK917516 AWG917516 BGC917516 BPY917516 BZU917516 CJQ917516 CTM917516 DDI917516 DNE917516 DXA917516 EGW917516 EQS917516 FAO917516 FKK917516 FUG917516 GEC917516 GNY917516 GXU917516 HHQ917516 HRM917516 IBI917516 ILE917516 IVA917516 JEW917516 JOS917516 JYO917516 KIK917516 KSG917516 LCC917516 LLY917516 LVU917516 MFQ917516 MPM917516 MZI917516 NJE917516 NTA917516 OCW917516 OMS917516 OWO917516 PGK917516 PQG917516 QAC917516 QJY917516 QTU917516 RDQ917516 RNM917516 RXI917516 SHE917516 SRA917516 TAW917516 TKS917516 TUO917516 UEK917516 UOG917516 UYC917516 VHY917516 VRU917516 WBQ917516 WLM917516 WVI917516 A983052 IW983052 SS983052 ACO983052 AMK983052 AWG983052 BGC983052 BPY983052 BZU983052 CJQ983052 CTM983052 DDI983052 DNE983052 DXA983052 EGW983052 EQS983052 FAO983052 FKK983052 FUG983052 GEC983052 GNY983052 GXU983052 HHQ983052 HRM983052 IBI983052 ILE983052 IVA983052 JEW983052 JOS983052 JYO983052 KIK983052 KSG983052 LCC983052 LLY983052 LVU983052 MFQ983052 MPM983052 MZI983052 NJE983052 NTA983052 OCW983052 OMS983052 OWO983052 PGK983052 PQG983052 QAC983052 QJY983052 QTU983052 RDQ983052 RNM983052 RXI983052 SHE983052 SRA983052 TAW983052 TKS983052 TUO983052 UEK983052 UOG983052 UYC983052 VHY983052 VRU983052 WBQ983052 WLM983052 WVI983052">
      <mc:AlternateContent xmlns:x12ac="http://schemas.microsoft.com/office/spreadsheetml/2011/1/ac" xmlns:mc="http://schemas.openxmlformats.org/markup-compatibility/2006">
        <mc:Choice Requires="x12ac">
          <x12ac:list>Käyttö- ja kiinteä omaisuus, Ostopalvelut,"Aineet, tarvikkeet ja muut kustannukset", Matkakustannukset (15% malli), Yksikkökustannus</x12ac:list>
        </mc:Choice>
        <mc:Fallback>
          <formula1>"Käyttö- ja kiinteä omaisuus, Ostopalvelut,Aineet, tarvikkeet ja muut kustannukset, Matkakustannukset (15% malli), Yksikkökustannus"</formula1>
        </mc:Fallback>
      </mc:AlternateContent>
    </dataValidation>
    <dataValidation allowBlank="1" showInputMessage="1" showErrorMessage="1" promptTitle="OHJE" prompt="Voit halutessasi antaa lisätietoja hanketoimintojen kustannuksiin liittyen." sqref="A57:F60 IW57:JB60 SS57:SX60 ACO57:ACT60 AMK57:AMP60 AWG57:AWL60 BGC57:BGH60 BPY57:BQD60 BZU57:BZZ60 CJQ57:CJV60 CTM57:CTR60 DDI57:DDN60 DNE57:DNJ60 DXA57:DXF60 EGW57:EHB60 EQS57:EQX60 FAO57:FAT60 FKK57:FKP60 FUG57:FUL60 GEC57:GEH60 GNY57:GOD60 GXU57:GXZ60 HHQ57:HHV60 HRM57:HRR60 IBI57:IBN60 ILE57:ILJ60 IVA57:IVF60 JEW57:JFB60 JOS57:JOX60 JYO57:JYT60 KIK57:KIP60 KSG57:KSL60 LCC57:LCH60 LLY57:LMD60 LVU57:LVZ60 MFQ57:MFV60 MPM57:MPR60 MZI57:MZN60 NJE57:NJJ60 NTA57:NTF60 OCW57:ODB60 OMS57:OMX60 OWO57:OWT60 PGK57:PGP60 PQG57:PQL60 QAC57:QAH60 QJY57:QKD60 QTU57:QTZ60 RDQ57:RDV60 RNM57:RNR60 RXI57:RXN60 SHE57:SHJ60 SRA57:SRF60 TAW57:TBB60 TKS57:TKX60 TUO57:TUT60 UEK57:UEP60 UOG57:UOL60 UYC57:UYH60 VHY57:VID60 VRU57:VRZ60 WBQ57:WBV60 WLM57:WLR60 WVI57:WVN60 A65593:F65596 IW65593:JB65596 SS65593:SX65596 ACO65593:ACT65596 AMK65593:AMP65596 AWG65593:AWL65596 BGC65593:BGH65596 BPY65593:BQD65596 BZU65593:BZZ65596 CJQ65593:CJV65596 CTM65593:CTR65596 DDI65593:DDN65596 DNE65593:DNJ65596 DXA65593:DXF65596 EGW65593:EHB65596 EQS65593:EQX65596 FAO65593:FAT65596 FKK65593:FKP65596 FUG65593:FUL65596 GEC65593:GEH65596 GNY65593:GOD65596 GXU65593:GXZ65596 HHQ65593:HHV65596 HRM65593:HRR65596 IBI65593:IBN65596 ILE65593:ILJ65596 IVA65593:IVF65596 JEW65593:JFB65596 JOS65593:JOX65596 JYO65593:JYT65596 KIK65593:KIP65596 KSG65593:KSL65596 LCC65593:LCH65596 LLY65593:LMD65596 LVU65593:LVZ65596 MFQ65593:MFV65596 MPM65593:MPR65596 MZI65593:MZN65596 NJE65593:NJJ65596 NTA65593:NTF65596 OCW65593:ODB65596 OMS65593:OMX65596 OWO65593:OWT65596 PGK65593:PGP65596 PQG65593:PQL65596 QAC65593:QAH65596 QJY65593:QKD65596 QTU65593:QTZ65596 RDQ65593:RDV65596 RNM65593:RNR65596 RXI65593:RXN65596 SHE65593:SHJ65596 SRA65593:SRF65596 TAW65593:TBB65596 TKS65593:TKX65596 TUO65593:TUT65596 UEK65593:UEP65596 UOG65593:UOL65596 UYC65593:UYH65596 VHY65593:VID65596 VRU65593:VRZ65596 WBQ65593:WBV65596 WLM65593:WLR65596 WVI65593:WVN65596 A131129:F131132 IW131129:JB131132 SS131129:SX131132 ACO131129:ACT131132 AMK131129:AMP131132 AWG131129:AWL131132 BGC131129:BGH131132 BPY131129:BQD131132 BZU131129:BZZ131132 CJQ131129:CJV131132 CTM131129:CTR131132 DDI131129:DDN131132 DNE131129:DNJ131132 DXA131129:DXF131132 EGW131129:EHB131132 EQS131129:EQX131132 FAO131129:FAT131132 FKK131129:FKP131132 FUG131129:FUL131132 GEC131129:GEH131132 GNY131129:GOD131132 GXU131129:GXZ131132 HHQ131129:HHV131132 HRM131129:HRR131132 IBI131129:IBN131132 ILE131129:ILJ131132 IVA131129:IVF131132 JEW131129:JFB131132 JOS131129:JOX131132 JYO131129:JYT131132 KIK131129:KIP131132 KSG131129:KSL131132 LCC131129:LCH131132 LLY131129:LMD131132 LVU131129:LVZ131132 MFQ131129:MFV131132 MPM131129:MPR131132 MZI131129:MZN131132 NJE131129:NJJ131132 NTA131129:NTF131132 OCW131129:ODB131132 OMS131129:OMX131132 OWO131129:OWT131132 PGK131129:PGP131132 PQG131129:PQL131132 QAC131129:QAH131132 QJY131129:QKD131132 QTU131129:QTZ131132 RDQ131129:RDV131132 RNM131129:RNR131132 RXI131129:RXN131132 SHE131129:SHJ131132 SRA131129:SRF131132 TAW131129:TBB131132 TKS131129:TKX131132 TUO131129:TUT131132 UEK131129:UEP131132 UOG131129:UOL131132 UYC131129:UYH131132 VHY131129:VID131132 VRU131129:VRZ131132 WBQ131129:WBV131132 WLM131129:WLR131132 WVI131129:WVN131132 A196665:F196668 IW196665:JB196668 SS196665:SX196668 ACO196665:ACT196668 AMK196665:AMP196668 AWG196665:AWL196668 BGC196665:BGH196668 BPY196665:BQD196668 BZU196665:BZZ196668 CJQ196665:CJV196668 CTM196665:CTR196668 DDI196665:DDN196668 DNE196665:DNJ196668 DXA196665:DXF196668 EGW196665:EHB196668 EQS196665:EQX196668 FAO196665:FAT196668 FKK196665:FKP196668 FUG196665:FUL196668 GEC196665:GEH196668 GNY196665:GOD196668 GXU196665:GXZ196668 HHQ196665:HHV196668 HRM196665:HRR196668 IBI196665:IBN196668 ILE196665:ILJ196668 IVA196665:IVF196668 JEW196665:JFB196668 JOS196665:JOX196668 JYO196665:JYT196668 KIK196665:KIP196668 KSG196665:KSL196668 LCC196665:LCH196668 LLY196665:LMD196668 LVU196665:LVZ196668 MFQ196665:MFV196668 MPM196665:MPR196668 MZI196665:MZN196668 NJE196665:NJJ196668 NTA196665:NTF196668 OCW196665:ODB196668 OMS196665:OMX196668 OWO196665:OWT196668 PGK196665:PGP196668 PQG196665:PQL196668 QAC196665:QAH196668 QJY196665:QKD196668 QTU196665:QTZ196668 RDQ196665:RDV196668 RNM196665:RNR196668 RXI196665:RXN196668 SHE196665:SHJ196668 SRA196665:SRF196668 TAW196665:TBB196668 TKS196665:TKX196668 TUO196665:TUT196668 UEK196665:UEP196668 UOG196665:UOL196668 UYC196665:UYH196668 VHY196665:VID196668 VRU196665:VRZ196668 WBQ196665:WBV196668 WLM196665:WLR196668 WVI196665:WVN196668 A262201:F262204 IW262201:JB262204 SS262201:SX262204 ACO262201:ACT262204 AMK262201:AMP262204 AWG262201:AWL262204 BGC262201:BGH262204 BPY262201:BQD262204 BZU262201:BZZ262204 CJQ262201:CJV262204 CTM262201:CTR262204 DDI262201:DDN262204 DNE262201:DNJ262204 DXA262201:DXF262204 EGW262201:EHB262204 EQS262201:EQX262204 FAO262201:FAT262204 FKK262201:FKP262204 FUG262201:FUL262204 GEC262201:GEH262204 GNY262201:GOD262204 GXU262201:GXZ262204 HHQ262201:HHV262204 HRM262201:HRR262204 IBI262201:IBN262204 ILE262201:ILJ262204 IVA262201:IVF262204 JEW262201:JFB262204 JOS262201:JOX262204 JYO262201:JYT262204 KIK262201:KIP262204 KSG262201:KSL262204 LCC262201:LCH262204 LLY262201:LMD262204 LVU262201:LVZ262204 MFQ262201:MFV262204 MPM262201:MPR262204 MZI262201:MZN262204 NJE262201:NJJ262204 NTA262201:NTF262204 OCW262201:ODB262204 OMS262201:OMX262204 OWO262201:OWT262204 PGK262201:PGP262204 PQG262201:PQL262204 QAC262201:QAH262204 QJY262201:QKD262204 QTU262201:QTZ262204 RDQ262201:RDV262204 RNM262201:RNR262204 RXI262201:RXN262204 SHE262201:SHJ262204 SRA262201:SRF262204 TAW262201:TBB262204 TKS262201:TKX262204 TUO262201:TUT262204 UEK262201:UEP262204 UOG262201:UOL262204 UYC262201:UYH262204 VHY262201:VID262204 VRU262201:VRZ262204 WBQ262201:WBV262204 WLM262201:WLR262204 WVI262201:WVN262204 A327737:F327740 IW327737:JB327740 SS327737:SX327740 ACO327737:ACT327740 AMK327737:AMP327740 AWG327737:AWL327740 BGC327737:BGH327740 BPY327737:BQD327740 BZU327737:BZZ327740 CJQ327737:CJV327740 CTM327737:CTR327740 DDI327737:DDN327740 DNE327737:DNJ327740 DXA327737:DXF327740 EGW327737:EHB327740 EQS327737:EQX327740 FAO327737:FAT327740 FKK327737:FKP327740 FUG327737:FUL327740 GEC327737:GEH327740 GNY327737:GOD327740 GXU327737:GXZ327740 HHQ327737:HHV327740 HRM327737:HRR327740 IBI327737:IBN327740 ILE327737:ILJ327740 IVA327737:IVF327740 JEW327737:JFB327740 JOS327737:JOX327740 JYO327737:JYT327740 KIK327737:KIP327740 KSG327737:KSL327740 LCC327737:LCH327740 LLY327737:LMD327740 LVU327737:LVZ327740 MFQ327737:MFV327740 MPM327737:MPR327740 MZI327737:MZN327740 NJE327737:NJJ327740 NTA327737:NTF327740 OCW327737:ODB327740 OMS327737:OMX327740 OWO327737:OWT327740 PGK327737:PGP327740 PQG327737:PQL327740 QAC327737:QAH327740 QJY327737:QKD327740 QTU327737:QTZ327740 RDQ327737:RDV327740 RNM327737:RNR327740 RXI327737:RXN327740 SHE327737:SHJ327740 SRA327737:SRF327740 TAW327737:TBB327740 TKS327737:TKX327740 TUO327737:TUT327740 UEK327737:UEP327740 UOG327737:UOL327740 UYC327737:UYH327740 VHY327737:VID327740 VRU327737:VRZ327740 WBQ327737:WBV327740 WLM327737:WLR327740 WVI327737:WVN327740 A393273:F393276 IW393273:JB393276 SS393273:SX393276 ACO393273:ACT393276 AMK393273:AMP393276 AWG393273:AWL393276 BGC393273:BGH393276 BPY393273:BQD393276 BZU393273:BZZ393276 CJQ393273:CJV393276 CTM393273:CTR393276 DDI393273:DDN393276 DNE393273:DNJ393276 DXA393273:DXF393276 EGW393273:EHB393276 EQS393273:EQX393276 FAO393273:FAT393276 FKK393273:FKP393276 FUG393273:FUL393276 GEC393273:GEH393276 GNY393273:GOD393276 GXU393273:GXZ393276 HHQ393273:HHV393276 HRM393273:HRR393276 IBI393273:IBN393276 ILE393273:ILJ393276 IVA393273:IVF393276 JEW393273:JFB393276 JOS393273:JOX393276 JYO393273:JYT393276 KIK393273:KIP393276 KSG393273:KSL393276 LCC393273:LCH393276 LLY393273:LMD393276 LVU393273:LVZ393276 MFQ393273:MFV393276 MPM393273:MPR393276 MZI393273:MZN393276 NJE393273:NJJ393276 NTA393273:NTF393276 OCW393273:ODB393276 OMS393273:OMX393276 OWO393273:OWT393276 PGK393273:PGP393276 PQG393273:PQL393276 QAC393273:QAH393276 QJY393273:QKD393276 QTU393273:QTZ393276 RDQ393273:RDV393276 RNM393273:RNR393276 RXI393273:RXN393276 SHE393273:SHJ393276 SRA393273:SRF393276 TAW393273:TBB393276 TKS393273:TKX393276 TUO393273:TUT393276 UEK393273:UEP393276 UOG393273:UOL393276 UYC393273:UYH393276 VHY393273:VID393276 VRU393273:VRZ393276 WBQ393273:WBV393276 WLM393273:WLR393276 WVI393273:WVN393276 A458809:F458812 IW458809:JB458812 SS458809:SX458812 ACO458809:ACT458812 AMK458809:AMP458812 AWG458809:AWL458812 BGC458809:BGH458812 BPY458809:BQD458812 BZU458809:BZZ458812 CJQ458809:CJV458812 CTM458809:CTR458812 DDI458809:DDN458812 DNE458809:DNJ458812 DXA458809:DXF458812 EGW458809:EHB458812 EQS458809:EQX458812 FAO458809:FAT458812 FKK458809:FKP458812 FUG458809:FUL458812 GEC458809:GEH458812 GNY458809:GOD458812 GXU458809:GXZ458812 HHQ458809:HHV458812 HRM458809:HRR458812 IBI458809:IBN458812 ILE458809:ILJ458812 IVA458809:IVF458812 JEW458809:JFB458812 JOS458809:JOX458812 JYO458809:JYT458812 KIK458809:KIP458812 KSG458809:KSL458812 LCC458809:LCH458812 LLY458809:LMD458812 LVU458809:LVZ458812 MFQ458809:MFV458812 MPM458809:MPR458812 MZI458809:MZN458812 NJE458809:NJJ458812 NTA458809:NTF458812 OCW458809:ODB458812 OMS458809:OMX458812 OWO458809:OWT458812 PGK458809:PGP458812 PQG458809:PQL458812 QAC458809:QAH458812 QJY458809:QKD458812 QTU458809:QTZ458812 RDQ458809:RDV458812 RNM458809:RNR458812 RXI458809:RXN458812 SHE458809:SHJ458812 SRA458809:SRF458812 TAW458809:TBB458812 TKS458809:TKX458812 TUO458809:TUT458812 UEK458809:UEP458812 UOG458809:UOL458812 UYC458809:UYH458812 VHY458809:VID458812 VRU458809:VRZ458812 WBQ458809:WBV458812 WLM458809:WLR458812 WVI458809:WVN458812 A524345:F524348 IW524345:JB524348 SS524345:SX524348 ACO524345:ACT524348 AMK524345:AMP524348 AWG524345:AWL524348 BGC524345:BGH524348 BPY524345:BQD524348 BZU524345:BZZ524348 CJQ524345:CJV524348 CTM524345:CTR524348 DDI524345:DDN524348 DNE524345:DNJ524348 DXA524345:DXF524348 EGW524345:EHB524348 EQS524345:EQX524348 FAO524345:FAT524348 FKK524345:FKP524348 FUG524345:FUL524348 GEC524345:GEH524348 GNY524345:GOD524348 GXU524345:GXZ524348 HHQ524345:HHV524348 HRM524345:HRR524348 IBI524345:IBN524348 ILE524345:ILJ524348 IVA524345:IVF524348 JEW524345:JFB524348 JOS524345:JOX524348 JYO524345:JYT524348 KIK524345:KIP524348 KSG524345:KSL524348 LCC524345:LCH524348 LLY524345:LMD524348 LVU524345:LVZ524348 MFQ524345:MFV524348 MPM524345:MPR524348 MZI524345:MZN524348 NJE524345:NJJ524348 NTA524345:NTF524348 OCW524345:ODB524348 OMS524345:OMX524348 OWO524345:OWT524348 PGK524345:PGP524348 PQG524345:PQL524348 QAC524345:QAH524348 QJY524345:QKD524348 QTU524345:QTZ524348 RDQ524345:RDV524348 RNM524345:RNR524348 RXI524345:RXN524348 SHE524345:SHJ524348 SRA524345:SRF524348 TAW524345:TBB524348 TKS524345:TKX524348 TUO524345:TUT524348 UEK524345:UEP524348 UOG524345:UOL524348 UYC524345:UYH524348 VHY524345:VID524348 VRU524345:VRZ524348 WBQ524345:WBV524348 WLM524345:WLR524348 WVI524345:WVN524348 A589881:F589884 IW589881:JB589884 SS589881:SX589884 ACO589881:ACT589884 AMK589881:AMP589884 AWG589881:AWL589884 BGC589881:BGH589884 BPY589881:BQD589884 BZU589881:BZZ589884 CJQ589881:CJV589884 CTM589881:CTR589884 DDI589881:DDN589884 DNE589881:DNJ589884 DXA589881:DXF589884 EGW589881:EHB589884 EQS589881:EQX589884 FAO589881:FAT589884 FKK589881:FKP589884 FUG589881:FUL589884 GEC589881:GEH589884 GNY589881:GOD589884 GXU589881:GXZ589884 HHQ589881:HHV589884 HRM589881:HRR589884 IBI589881:IBN589884 ILE589881:ILJ589884 IVA589881:IVF589884 JEW589881:JFB589884 JOS589881:JOX589884 JYO589881:JYT589884 KIK589881:KIP589884 KSG589881:KSL589884 LCC589881:LCH589884 LLY589881:LMD589884 LVU589881:LVZ589884 MFQ589881:MFV589884 MPM589881:MPR589884 MZI589881:MZN589884 NJE589881:NJJ589884 NTA589881:NTF589884 OCW589881:ODB589884 OMS589881:OMX589884 OWO589881:OWT589884 PGK589881:PGP589884 PQG589881:PQL589884 QAC589881:QAH589884 QJY589881:QKD589884 QTU589881:QTZ589884 RDQ589881:RDV589884 RNM589881:RNR589884 RXI589881:RXN589884 SHE589881:SHJ589884 SRA589881:SRF589884 TAW589881:TBB589884 TKS589881:TKX589884 TUO589881:TUT589884 UEK589881:UEP589884 UOG589881:UOL589884 UYC589881:UYH589884 VHY589881:VID589884 VRU589881:VRZ589884 WBQ589881:WBV589884 WLM589881:WLR589884 WVI589881:WVN589884 A655417:F655420 IW655417:JB655420 SS655417:SX655420 ACO655417:ACT655420 AMK655417:AMP655420 AWG655417:AWL655420 BGC655417:BGH655420 BPY655417:BQD655420 BZU655417:BZZ655420 CJQ655417:CJV655420 CTM655417:CTR655420 DDI655417:DDN655420 DNE655417:DNJ655420 DXA655417:DXF655420 EGW655417:EHB655420 EQS655417:EQX655420 FAO655417:FAT655420 FKK655417:FKP655420 FUG655417:FUL655420 GEC655417:GEH655420 GNY655417:GOD655420 GXU655417:GXZ655420 HHQ655417:HHV655420 HRM655417:HRR655420 IBI655417:IBN655420 ILE655417:ILJ655420 IVA655417:IVF655420 JEW655417:JFB655420 JOS655417:JOX655420 JYO655417:JYT655420 KIK655417:KIP655420 KSG655417:KSL655420 LCC655417:LCH655420 LLY655417:LMD655420 LVU655417:LVZ655420 MFQ655417:MFV655420 MPM655417:MPR655420 MZI655417:MZN655420 NJE655417:NJJ655420 NTA655417:NTF655420 OCW655417:ODB655420 OMS655417:OMX655420 OWO655417:OWT655420 PGK655417:PGP655420 PQG655417:PQL655420 QAC655417:QAH655420 QJY655417:QKD655420 QTU655417:QTZ655420 RDQ655417:RDV655420 RNM655417:RNR655420 RXI655417:RXN655420 SHE655417:SHJ655420 SRA655417:SRF655420 TAW655417:TBB655420 TKS655417:TKX655420 TUO655417:TUT655420 UEK655417:UEP655420 UOG655417:UOL655420 UYC655417:UYH655420 VHY655417:VID655420 VRU655417:VRZ655420 WBQ655417:WBV655420 WLM655417:WLR655420 WVI655417:WVN655420 A720953:F720956 IW720953:JB720956 SS720953:SX720956 ACO720953:ACT720956 AMK720953:AMP720956 AWG720953:AWL720956 BGC720953:BGH720956 BPY720953:BQD720956 BZU720953:BZZ720956 CJQ720953:CJV720956 CTM720953:CTR720956 DDI720953:DDN720956 DNE720953:DNJ720956 DXA720953:DXF720956 EGW720953:EHB720956 EQS720953:EQX720956 FAO720953:FAT720956 FKK720953:FKP720956 FUG720953:FUL720956 GEC720953:GEH720956 GNY720953:GOD720956 GXU720953:GXZ720956 HHQ720953:HHV720956 HRM720953:HRR720956 IBI720953:IBN720956 ILE720953:ILJ720956 IVA720953:IVF720956 JEW720953:JFB720956 JOS720953:JOX720956 JYO720953:JYT720956 KIK720953:KIP720956 KSG720953:KSL720956 LCC720953:LCH720956 LLY720953:LMD720956 LVU720953:LVZ720956 MFQ720953:MFV720956 MPM720953:MPR720956 MZI720953:MZN720956 NJE720953:NJJ720956 NTA720953:NTF720956 OCW720953:ODB720956 OMS720953:OMX720956 OWO720953:OWT720956 PGK720953:PGP720956 PQG720953:PQL720956 QAC720953:QAH720956 QJY720953:QKD720956 QTU720953:QTZ720956 RDQ720953:RDV720956 RNM720953:RNR720956 RXI720953:RXN720956 SHE720953:SHJ720956 SRA720953:SRF720956 TAW720953:TBB720956 TKS720953:TKX720956 TUO720953:TUT720956 UEK720953:UEP720956 UOG720953:UOL720956 UYC720953:UYH720956 VHY720953:VID720956 VRU720953:VRZ720956 WBQ720953:WBV720956 WLM720953:WLR720956 WVI720953:WVN720956 A786489:F786492 IW786489:JB786492 SS786489:SX786492 ACO786489:ACT786492 AMK786489:AMP786492 AWG786489:AWL786492 BGC786489:BGH786492 BPY786489:BQD786492 BZU786489:BZZ786492 CJQ786489:CJV786492 CTM786489:CTR786492 DDI786489:DDN786492 DNE786489:DNJ786492 DXA786489:DXF786492 EGW786489:EHB786492 EQS786489:EQX786492 FAO786489:FAT786492 FKK786489:FKP786492 FUG786489:FUL786492 GEC786489:GEH786492 GNY786489:GOD786492 GXU786489:GXZ786492 HHQ786489:HHV786492 HRM786489:HRR786492 IBI786489:IBN786492 ILE786489:ILJ786492 IVA786489:IVF786492 JEW786489:JFB786492 JOS786489:JOX786492 JYO786489:JYT786492 KIK786489:KIP786492 KSG786489:KSL786492 LCC786489:LCH786492 LLY786489:LMD786492 LVU786489:LVZ786492 MFQ786489:MFV786492 MPM786489:MPR786492 MZI786489:MZN786492 NJE786489:NJJ786492 NTA786489:NTF786492 OCW786489:ODB786492 OMS786489:OMX786492 OWO786489:OWT786492 PGK786489:PGP786492 PQG786489:PQL786492 QAC786489:QAH786492 QJY786489:QKD786492 QTU786489:QTZ786492 RDQ786489:RDV786492 RNM786489:RNR786492 RXI786489:RXN786492 SHE786489:SHJ786492 SRA786489:SRF786492 TAW786489:TBB786492 TKS786489:TKX786492 TUO786489:TUT786492 UEK786489:UEP786492 UOG786489:UOL786492 UYC786489:UYH786492 VHY786489:VID786492 VRU786489:VRZ786492 WBQ786489:WBV786492 WLM786489:WLR786492 WVI786489:WVN786492 A852025:F852028 IW852025:JB852028 SS852025:SX852028 ACO852025:ACT852028 AMK852025:AMP852028 AWG852025:AWL852028 BGC852025:BGH852028 BPY852025:BQD852028 BZU852025:BZZ852028 CJQ852025:CJV852028 CTM852025:CTR852028 DDI852025:DDN852028 DNE852025:DNJ852028 DXA852025:DXF852028 EGW852025:EHB852028 EQS852025:EQX852028 FAO852025:FAT852028 FKK852025:FKP852028 FUG852025:FUL852028 GEC852025:GEH852028 GNY852025:GOD852028 GXU852025:GXZ852028 HHQ852025:HHV852028 HRM852025:HRR852028 IBI852025:IBN852028 ILE852025:ILJ852028 IVA852025:IVF852028 JEW852025:JFB852028 JOS852025:JOX852028 JYO852025:JYT852028 KIK852025:KIP852028 KSG852025:KSL852028 LCC852025:LCH852028 LLY852025:LMD852028 LVU852025:LVZ852028 MFQ852025:MFV852028 MPM852025:MPR852028 MZI852025:MZN852028 NJE852025:NJJ852028 NTA852025:NTF852028 OCW852025:ODB852028 OMS852025:OMX852028 OWO852025:OWT852028 PGK852025:PGP852028 PQG852025:PQL852028 QAC852025:QAH852028 QJY852025:QKD852028 QTU852025:QTZ852028 RDQ852025:RDV852028 RNM852025:RNR852028 RXI852025:RXN852028 SHE852025:SHJ852028 SRA852025:SRF852028 TAW852025:TBB852028 TKS852025:TKX852028 TUO852025:TUT852028 UEK852025:UEP852028 UOG852025:UOL852028 UYC852025:UYH852028 VHY852025:VID852028 VRU852025:VRZ852028 WBQ852025:WBV852028 WLM852025:WLR852028 WVI852025:WVN852028 A917561:F917564 IW917561:JB917564 SS917561:SX917564 ACO917561:ACT917564 AMK917561:AMP917564 AWG917561:AWL917564 BGC917561:BGH917564 BPY917561:BQD917564 BZU917561:BZZ917564 CJQ917561:CJV917564 CTM917561:CTR917564 DDI917561:DDN917564 DNE917561:DNJ917564 DXA917561:DXF917564 EGW917561:EHB917564 EQS917561:EQX917564 FAO917561:FAT917564 FKK917561:FKP917564 FUG917561:FUL917564 GEC917561:GEH917564 GNY917561:GOD917564 GXU917561:GXZ917564 HHQ917561:HHV917564 HRM917561:HRR917564 IBI917561:IBN917564 ILE917561:ILJ917564 IVA917561:IVF917564 JEW917561:JFB917564 JOS917561:JOX917564 JYO917561:JYT917564 KIK917561:KIP917564 KSG917561:KSL917564 LCC917561:LCH917564 LLY917561:LMD917564 LVU917561:LVZ917564 MFQ917561:MFV917564 MPM917561:MPR917564 MZI917561:MZN917564 NJE917561:NJJ917564 NTA917561:NTF917564 OCW917561:ODB917564 OMS917561:OMX917564 OWO917561:OWT917564 PGK917561:PGP917564 PQG917561:PQL917564 QAC917561:QAH917564 QJY917561:QKD917564 QTU917561:QTZ917564 RDQ917561:RDV917564 RNM917561:RNR917564 RXI917561:RXN917564 SHE917561:SHJ917564 SRA917561:SRF917564 TAW917561:TBB917564 TKS917561:TKX917564 TUO917561:TUT917564 UEK917561:UEP917564 UOG917561:UOL917564 UYC917561:UYH917564 VHY917561:VID917564 VRU917561:VRZ917564 WBQ917561:WBV917564 WLM917561:WLR917564 WVI917561:WVN917564 A983097:F983100 IW983097:JB983100 SS983097:SX983100 ACO983097:ACT983100 AMK983097:AMP983100 AWG983097:AWL983100 BGC983097:BGH983100 BPY983097:BQD983100 BZU983097:BZZ983100 CJQ983097:CJV983100 CTM983097:CTR983100 DDI983097:DDN983100 DNE983097:DNJ983100 DXA983097:DXF983100 EGW983097:EHB983100 EQS983097:EQX983100 FAO983097:FAT983100 FKK983097:FKP983100 FUG983097:FUL983100 GEC983097:GEH983100 GNY983097:GOD983100 GXU983097:GXZ983100 HHQ983097:HHV983100 HRM983097:HRR983100 IBI983097:IBN983100 ILE983097:ILJ983100 IVA983097:IVF983100 JEW983097:JFB983100 JOS983097:JOX983100 JYO983097:JYT983100 KIK983097:KIP983100 KSG983097:KSL983100 LCC983097:LCH983100 LLY983097:LMD983100 LVU983097:LVZ983100 MFQ983097:MFV983100 MPM983097:MPR983100 MZI983097:MZN983100 NJE983097:NJJ983100 NTA983097:NTF983100 OCW983097:ODB983100 OMS983097:OMX983100 OWO983097:OWT983100 PGK983097:PGP983100 PQG983097:PQL983100 QAC983097:QAH983100 QJY983097:QKD983100 QTU983097:QTZ983100 RDQ983097:RDV983100 RNM983097:RNR983100 RXI983097:RXN983100 SHE983097:SHJ983100 SRA983097:SRF983100 TAW983097:TBB983100 TKS983097:TKX983100 TUO983097:TUT983100 UEK983097:UEP983100 UOG983097:UOL983100 UYC983097:UYH983100 VHY983097:VID983100 VRU983097:VRZ983100 WBQ983097:WBV983100 WLM983097:WLR983100 WVI983097:WVN983100"/>
    <dataValidation allowBlank="1" showInputMessage="1" showErrorMessage="1" promptTitle="OHJE" prompt="Kirjaa tähän budjetoidut kustannukset kustannuslajitasolla." sqref="D12 IZ12 SV12 ACR12 AMN12 AWJ12 BGF12 BQB12 BZX12 CJT12 CTP12 DDL12 DNH12 DXD12 EGZ12 EQV12 FAR12 FKN12 FUJ12 GEF12 GOB12 GXX12 HHT12 HRP12 IBL12 ILH12 IVD12 JEZ12 JOV12 JYR12 KIN12 KSJ12 LCF12 LMB12 LVX12 MFT12 MPP12 MZL12 NJH12 NTD12 OCZ12 OMV12 OWR12 PGN12 PQJ12 QAF12 QKB12 QTX12 RDT12 RNP12 RXL12 SHH12 SRD12 TAZ12 TKV12 TUR12 UEN12 UOJ12 UYF12 VIB12 VRX12 WBT12 WLP12 WVL12 D65548 IZ65548 SV65548 ACR65548 AMN65548 AWJ65548 BGF65548 BQB65548 BZX65548 CJT65548 CTP65548 DDL65548 DNH65548 DXD65548 EGZ65548 EQV65548 FAR65548 FKN65548 FUJ65548 GEF65548 GOB65548 GXX65548 HHT65548 HRP65548 IBL65548 ILH65548 IVD65548 JEZ65548 JOV65548 JYR65548 KIN65548 KSJ65548 LCF65548 LMB65548 LVX65548 MFT65548 MPP65548 MZL65548 NJH65548 NTD65548 OCZ65548 OMV65548 OWR65548 PGN65548 PQJ65548 QAF65548 QKB65548 QTX65548 RDT65548 RNP65548 RXL65548 SHH65548 SRD65548 TAZ65548 TKV65548 TUR65548 UEN65548 UOJ65548 UYF65548 VIB65548 VRX65548 WBT65548 WLP65548 WVL65548 D131084 IZ131084 SV131084 ACR131084 AMN131084 AWJ131084 BGF131084 BQB131084 BZX131084 CJT131084 CTP131084 DDL131084 DNH131084 DXD131084 EGZ131084 EQV131084 FAR131084 FKN131084 FUJ131084 GEF131084 GOB131084 GXX131084 HHT131084 HRP131084 IBL131084 ILH131084 IVD131084 JEZ131084 JOV131084 JYR131084 KIN131084 KSJ131084 LCF131084 LMB131084 LVX131084 MFT131084 MPP131084 MZL131084 NJH131084 NTD131084 OCZ131084 OMV131084 OWR131084 PGN131084 PQJ131084 QAF131084 QKB131084 QTX131084 RDT131084 RNP131084 RXL131084 SHH131084 SRD131084 TAZ131084 TKV131084 TUR131084 UEN131084 UOJ131084 UYF131084 VIB131084 VRX131084 WBT131084 WLP131084 WVL131084 D196620 IZ196620 SV196620 ACR196620 AMN196620 AWJ196620 BGF196620 BQB196620 BZX196620 CJT196620 CTP196620 DDL196620 DNH196620 DXD196620 EGZ196620 EQV196620 FAR196620 FKN196620 FUJ196620 GEF196620 GOB196620 GXX196620 HHT196620 HRP196620 IBL196620 ILH196620 IVD196620 JEZ196620 JOV196620 JYR196620 KIN196620 KSJ196620 LCF196620 LMB196620 LVX196620 MFT196620 MPP196620 MZL196620 NJH196620 NTD196620 OCZ196620 OMV196620 OWR196620 PGN196620 PQJ196620 QAF196620 QKB196620 QTX196620 RDT196620 RNP196620 RXL196620 SHH196620 SRD196620 TAZ196620 TKV196620 TUR196620 UEN196620 UOJ196620 UYF196620 VIB196620 VRX196620 WBT196620 WLP196620 WVL196620 D262156 IZ262156 SV262156 ACR262156 AMN262156 AWJ262156 BGF262156 BQB262156 BZX262156 CJT262156 CTP262156 DDL262156 DNH262156 DXD262156 EGZ262156 EQV262156 FAR262156 FKN262156 FUJ262156 GEF262156 GOB262156 GXX262156 HHT262156 HRP262156 IBL262156 ILH262156 IVD262156 JEZ262156 JOV262156 JYR262156 KIN262156 KSJ262156 LCF262156 LMB262156 LVX262156 MFT262156 MPP262156 MZL262156 NJH262156 NTD262156 OCZ262156 OMV262156 OWR262156 PGN262156 PQJ262156 QAF262156 QKB262156 QTX262156 RDT262156 RNP262156 RXL262156 SHH262156 SRD262156 TAZ262156 TKV262156 TUR262156 UEN262156 UOJ262156 UYF262156 VIB262156 VRX262156 WBT262156 WLP262156 WVL262156 D327692 IZ327692 SV327692 ACR327692 AMN327692 AWJ327692 BGF327692 BQB327692 BZX327692 CJT327692 CTP327692 DDL327692 DNH327692 DXD327692 EGZ327692 EQV327692 FAR327692 FKN327692 FUJ327692 GEF327692 GOB327692 GXX327692 HHT327692 HRP327692 IBL327692 ILH327692 IVD327692 JEZ327692 JOV327692 JYR327692 KIN327692 KSJ327692 LCF327692 LMB327692 LVX327692 MFT327692 MPP327692 MZL327692 NJH327692 NTD327692 OCZ327692 OMV327692 OWR327692 PGN327692 PQJ327692 QAF327692 QKB327692 QTX327692 RDT327692 RNP327692 RXL327692 SHH327692 SRD327692 TAZ327692 TKV327692 TUR327692 UEN327692 UOJ327692 UYF327692 VIB327692 VRX327692 WBT327692 WLP327692 WVL327692 D393228 IZ393228 SV393228 ACR393228 AMN393228 AWJ393228 BGF393228 BQB393228 BZX393228 CJT393228 CTP393228 DDL393228 DNH393228 DXD393228 EGZ393228 EQV393228 FAR393228 FKN393228 FUJ393228 GEF393228 GOB393228 GXX393228 HHT393228 HRP393228 IBL393228 ILH393228 IVD393228 JEZ393228 JOV393228 JYR393228 KIN393228 KSJ393228 LCF393228 LMB393228 LVX393228 MFT393228 MPP393228 MZL393228 NJH393228 NTD393228 OCZ393228 OMV393228 OWR393228 PGN393228 PQJ393228 QAF393228 QKB393228 QTX393228 RDT393228 RNP393228 RXL393228 SHH393228 SRD393228 TAZ393228 TKV393228 TUR393228 UEN393228 UOJ393228 UYF393228 VIB393228 VRX393228 WBT393228 WLP393228 WVL393228 D458764 IZ458764 SV458764 ACR458764 AMN458764 AWJ458764 BGF458764 BQB458764 BZX458764 CJT458764 CTP458764 DDL458764 DNH458764 DXD458764 EGZ458764 EQV458764 FAR458764 FKN458764 FUJ458764 GEF458764 GOB458764 GXX458764 HHT458764 HRP458764 IBL458764 ILH458764 IVD458764 JEZ458764 JOV458764 JYR458764 KIN458764 KSJ458764 LCF458764 LMB458764 LVX458764 MFT458764 MPP458764 MZL458764 NJH458764 NTD458764 OCZ458764 OMV458764 OWR458764 PGN458764 PQJ458764 QAF458764 QKB458764 QTX458764 RDT458764 RNP458764 RXL458764 SHH458764 SRD458764 TAZ458764 TKV458764 TUR458764 UEN458764 UOJ458764 UYF458764 VIB458764 VRX458764 WBT458764 WLP458764 WVL458764 D524300 IZ524300 SV524300 ACR524300 AMN524300 AWJ524300 BGF524300 BQB524300 BZX524300 CJT524300 CTP524300 DDL524300 DNH524300 DXD524300 EGZ524300 EQV524300 FAR524300 FKN524300 FUJ524300 GEF524300 GOB524300 GXX524300 HHT524300 HRP524300 IBL524300 ILH524300 IVD524300 JEZ524300 JOV524300 JYR524300 KIN524300 KSJ524300 LCF524300 LMB524300 LVX524300 MFT524300 MPP524300 MZL524300 NJH524300 NTD524300 OCZ524300 OMV524300 OWR524300 PGN524300 PQJ524300 QAF524300 QKB524300 QTX524300 RDT524300 RNP524300 RXL524300 SHH524300 SRD524300 TAZ524300 TKV524300 TUR524300 UEN524300 UOJ524300 UYF524300 VIB524300 VRX524300 WBT524300 WLP524300 WVL524300 D589836 IZ589836 SV589836 ACR589836 AMN589836 AWJ589836 BGF589836 BQB589836 BZX589836 CJT589836 CTP589836 DDL589836 DNH589836 DXD589836 EGZ589836 EQV589836 FAR589836 FKN589836 FUJ589836 GEF589836 GOB589836 GXX589836 HHT589836 HRP589836 IBL589836 ILH589836 IVD589836 JEZ589836 JOV589836 JYR589836 KIN589836 KSJ589836 LCF589836 LMB589836 LVX589836 MFT589836 MPP589836 MZL589836 NJH589836 NTD589836 OCZ589836 OMV589836 OWR589836 PGN589836 PQJ589836 QAF589836 QKB589836 QTX589836 RDT589836 RNP589836 RXL589836 SHH589836 SRD589836 TAZ589836 TKV589836 TUR589836 UEN589836 UOJ589836 UYF589836 VIB589836 VRX589836 WBT589836 WLP589836 WVL589836 D655372 IZ655372 SV655372 ACR655372 AMN655372 AWJ655372 BGF655372 BQB655372 BZX655372 CJT655372 CTP655372 DDL655372 DNH655372 DXD655372 EGZ655372 EQV655372 FAR655372 FKN655372 FUJ655372 GEF655372 GOB655372 GXX655372 HHT655372 HRP655372 IBL655372 ILH655372 IVD655372 JEZ655372 JOV655372 JYR655372 KIN655372 KSJ655372 LCF655372 LMB655372 LVX655372 MFT655372 MPP655372 MZL655372 NJH655372 NTD655372 OCZ655372 OMV655372 OWR655372 PGN655372 PQJ655372 QAF655372 QKB655372 QTX655372 RDT655372 RNP655372 RXL655372 SHH655372 SRD655372 TAZ655372 TKV655372 TUR655372 UEN655372 UOJ655372 UYF655372 VIB655372 VRX655372 WBT655372 WLP655372 WVL655372 D720908 IZ720908 SV720908 ACR720908 AMN720908 AWJ720908 BGF720908 BQB720908 BZX720908 CJT720908 CTP720908 DDL720908 DNH720908 DXD720908 EGZ720908 EQV720908 FAR720908 FKN720908 FUJ720908 GEF720908 GOB720908 GXX720908 HHT720908 HRP720908 IBL720908 ILH720908 IVD720908 JEZ720908 JOV720908 JYR720908 KIN720908 KSJ720908 LCF720908 LMB720908 LVX720908 MFT720908 MPP720908 MZL720908 NJH720908 NTD720908 OCZ720908 OMV720908 OWR720908 PGN720908 PQJ720908 QAF720908 QKB720908 QTX720908 RDT720908 RNP720908 RXL720908 SHH720908 SRD720908 TAZ720908 TKV720908 TUR720908 UEN720908 UOJ720908 UYF720908 VIB720908 VRX720908 WBT720908 WLP720908 WVL720908 D786444 IZ786444 SV786444 ACR786444 AMN786444 AWJ786444 BGF786444 BQB786444 BZX786444 CJT786444 CTP786444 DDL786444 DNH786444 DXD786444 EGZ786444 EQV786444 FAR786444 FKN786444 FUJ786444 GEF786444 GOB786444 GXX786444 HHT786444 HRP786444 IBL786444 ILH786444 IVD786444 JEZ786444 JOV786444 JYR786444 KIN786444 KSJ786444 LCF786444 LMB786444 LVX786444 MFT786444 MPP786444 MZL786444 NJH786444 NTD786444 OCZ786444 OMV786444 OWR786444 PGN786444 PQJ786444 QAF786444 QKB786444 QTX786444 RDT786444 RNP786444 RXL786444 SHH786444 SRD786444 TAZ786444 TKV786444 TUR786444 UEN786444 UOJ786444 UYF786444 VIB786444 VRX786444 WBT786444 WLP786444 WVL786444 D851980 IZ851980 SV851980 ACR851980 AMN851980 AWJ851980 BGF851980 BQB851980 BZX851980 CJT851980 CTP851980 DDL851980 DNH851980 DXD851980 EGZ851980 EQV851980 FAR851980 FKN851980 FUJ851980 GEF851980 GOB851980 GXX851980 HHT851980 HRP851980 IBL851980 ILH851980 IVD851980 JEZ851980 JOV851980 JYR851980 KIN851980 KSJ851980 LCF851980 LMB851980 LVX851980 MFT851980 MPP851980 MZL851980 NJH851980 NTD851980 OCZ851980 OMV851980 OWR851980 PGN851980 PQJ851980 QAF851980 QKB851980 QTX851980 RDT851980 RNP851980 RXL851980 SHH851980 SRD851980 TAZ851980 TKV851980 TUR851980 UEN851980 UOJ851980 UYF851980 VIB851980 VRX851980 WBT851980 WLP851980 WVL851980 D917516 IZ917516 SV917516 ACR917516 AMN917516 AWJ917516 BGF917516 BQB917516 BZX917516 CJT917516 CTP917516 DDL917516 DNH917516 DXD917516 EGZ917516 EQV917516 FAR917516 FKN917516 FUJ917516 GEF917516 GOB917516 GXX917516 HHT917516 HRP917516 IBL917516 ILH917516 IVD917516 JEZ917516 JOV917516 JYR917516 KIN917516 KSJ917516 LCF917516 LMB917516 LVX917516 MFT917516 MPP917516 MZL917516 NJH917516 NTD917516 OCZ917516 OMV917516 OWR917516 PGN917516 PQJ917516 QAF917516 QKB917516 QTX917516 RDT917516 RNP917516 RXL917516 SHH917516 SRD917516 TAZ917516 TKV917516 TUR917516 UEN917516 UOJ917516 UYF917516 VIB917516 VRX917516 WBT917516 WLP917516 WVL917516 D983052 IZ983052 SV983052 ACR983052 AMN983052 AWJ983052 BGF983052 BQB983052 BZX983052 CJT983052 CTP983052 DDL983052 DNH983052 DXD983052 EGZ983052 EQV983052 FAR983052 FKN983052 FUJ983052 GEF983052 GOB983052 GXX983052 HHT983052 HRP983052 IBL983052 ILH983052 IVD983052 JEZ983052 JOV983052 JYR983052 KIN983052 KSJ983052 LCF983052 LMB983052 LVX983052 MFT983052 MPP983052 MZL983052 NJH983052 NTD983052 OCZ983052 OMV983052 OWR983052 PGN983052 PQJ983052 QAF983052 QKB983052 QTX983052 RDT983052 RNP983052 RXL983052 SHH983052 SRD983052 TAZ983052 TKV983052 TUR983052 UEN983052 UOJ983052 UYF983052 VIB983052 VRX983052 WBT983052 WLP983052 WVL983052"/>
    <dataValidation allowBlank="1" showInputMessage="1" showErrorMessage="1" promptTitle="OHJE" prompt="Kirjaa budetin toiminto-välilehdille hakemuslomakkeelle kirjaamasi toiminnot yksi kerrallaan." sqref="G10 JC10 SY10 ACU10 AMQ10 AWM10 BGI10 BQE10 CAA10 CJW10 CTS10 DDO10 DNK10 DXG10 EHC10 EQY10 FAU10 FKQ10 FUM10 GEI10 GOE10 GYA10 HHW10 HRS10 IBO10 ILK10 IVG10 JFC10 JOY10 JYU10 KIQ10 KSM10 LCI10 LME10 LWA10 MFW10 MPS10 MZO10 NJK10 NTG10 ODC10 OMY10 OWU10 PGQ10 PQM10 QAI10 QKE10 QUA10 RDW10 RNS10 RXO10 SHK10 SRG10 TBC10 TKY10 TUU10 UEQ10 UOM10 UYI10 VIE10 VSA10 WBW10 WLS10 WVO10 G65546 JC65546 SY65546 ACU65546 AMQ65546 AWM65546 BGI65546 BQE65546 CAA65546 CJW65546 CTS65546 DDO65546 DNK65546 DXG65546 EHC65546 EQY65546 FAU65546 FKQ65546 FUM65546 GEI65546 GOE65546 GYA65546 HHW65546 HRS65546 IBO65546 ILK65546 IVG65546 JFC65546 JOY65546 JYU65546 KIQ65546 KSM65546 LCI65546 LME65546 LWA65546 MFW65546 MPS65546 MZO65546 NJK65546 NTG65546 ODC65546 OMY65546 OWU65546 PGQ65546 PQM65546 QAI65546 QKE65546 QUA65546 RDW65546 RNS65546 RXO65546 SHK65546 SRG65546 TBC65546 TKY65546 TUU65546 UEQ65546 UOM65546 UYI65546 VIE65546 VSA65546 WBW65546 WLS65546 WVO65546 G131082 JC131082 SY131082 ACU131082 AMQ131082 AWM131082 BGI131082 BQE131082 CAA131082 CJW131082 CTS131082 DDO131082 DNK131082 DXG131082 EHC131082 EQY131082 FAU131082 FKQ131082 FUM131082 GEI131082 GOE131082 GYA131082 HHW131082 HRS131082 IBO131082 ILK131082 IVG131082 JFC131082 JOY131082 JYU131082 KIQ131082 KSM131082 LCI131082 LME131082 LWA131082 MFW131082 MPS131082 MZO131082 NJK131082 NTG131082 ODC131082 OMY131082 OWU131082 PGQ131082 PQM131082 QAI131082 QKE131082 QUA131082 RDW131082 RNS131082 RXO131082 SHK131082 SRG131082 TBC131082 TKY131082 TUU131082 UEQ131082 UOM131082 UYI131082 VIE131082 VSA131082 WBW131082 WLS131082 WVO131082 G196618 JC196618 SY196618 ACU196618 AMQ196618 AWM196618 BGI196618 BQE196618 CAA196618 CJW196618 CTS196618 DDO196618 DNK196618 DXG196618 EHC196618 EQY196618 FAU196618 FKQ196618 FUM196618 GEI196618 GOE196618 GYA196618 HHW196618 HRS196618 IBO196618 ILK196618 IVG196618 JFC196618 JOY196618 JYU196618 KIQ196618 KSM196618 LCI196618 LME196618 LWA196618 MFW196618 MPS196618 MZO196618 NJK196618 NTG196618 ODC196618 OMY196618 OWU196618 PGQ196618 PQM196618 QAI196618 QKE196618 QUA196618 RDW196618 RNS196618 RXO196618 SHK196618 SRG196618 TBC196618 TKY196618 TUU196618 UEQ196618 UOM196618 UYI196618 VIE196618 VSA196618 WBW196618 WLS196618 WVO196618 G262154 JC262154 SY262154 ACU262154 AMQ262154 AWM262154 BGI262154 BQE262154 CAA262154 CJW262154 CTS262154 DDO262154 DNK262154 DXG262154 EHC262154 EQY262154 FAU262154 FKQ262154 FUM262154 GEI262154 GOE262154 GYA262154 HHW262154 HRS262154 IBO262154 ILK262154 IVG262154 JFC262154 JOY262154 JYU262154 KIQ262154 KSM262154 LCI262154 LME262154 LWA262154 MFW262154 MPS262154 MZO262154 NJK262154 NTG262154 ODC262154 OMY262154 OWU262154 PGQ262154 PQM262154 QAI262154 QKE262154 QUA262154 RDW262154 RNS262154 RXO262154 SHK262154 SRG262154 TBC262154 TKY262154 TUU262154 UEQ262154 UOM262154 UYI262154 VIE262154 VSA262154 WBW262154 WLS262154 WVO262154 G327690 JC327690 SY327690 ACU327690 AMQ327690 AWM327690 BGI327690 BQE327690 CAA327690 CJW327690 CTS327690 DDO327690 DNK327690 DXG327690 EHC327690 EQY327690 FAU327690 FKQ327690 FUM327690 GEI327690 GOE327690 GYA327690 HHW327690 HRS327690 IBO327690 ILK327690 IVG327690 JFC327690 JOY327690 JYU327690 KIQ327690 KSM327690 LCI327690 LME327690 LWA327690 MFW327690 MPS327690 MZO327690 NJK327690 NTG327690 ODC327690 OMY327690 OWU327690 PGQ327690 PQM327690 QAI327690 QKE327690 QUA327690 RDW327690 RNS327690 RXO327690 SHK327690 SRG327690 TBC327690 TKY327690 TUU327690 UEQ327690 UOM327690 UYI327690 VIE327690 VSA327690 WBW327690 WLS327690 WVO327690 G393226 JC393226 SY393226 ACU393226 AMQ393226 AWM393226 BGI393226 BQE393226 CAA393226 CJW393226 CTS393226 DDO393226 DNK393226 DXG393226 EHC393226 EQY393226 FAU393226 FKQ393226 FUM393226 GEI393226 GOE393226 GYA393226 HHW393226 HRS393226 IBO393226 ILK393226 IVG393226 JFC393226 JOY393226 JYU393226 KIQ393226 KSM393226 LCI393226 LME393226 LWA393226 MFW393226 MPS393226 MZO393226 NJK393226 NTG393226 ODC393226 OMY393226 OWU393226 PGQ393226 PQM393226 QAI393226 QKE393226 QUA393226 RDW393226 RNS393226 RXO393226 SHK393226 SRG393226 TBC393226 TKY393226 TUU393226 UEQ393226 UOM393226 UYI393226 VIE393226 VSA393226 WBW393226 WLS393226 WVO393226 G458762 JC458762 SY458762 ACU458762 AMQ458762 AWM458762 BGI458762 BQE458762 CAA458762 CJW458762 CTS458762 DDO458762 DNK458762 DXG458762 EHC458762 EQY458762 FAU458762 FKQ458762 FUM458762 GEI458762 GOE458762 GYA458762 HHW458762 HRS458762 IBO458762 ILK458762 IVG458762 JFC458762 JOY458762 JYU458762 KIQ458762 KSM458762 LCI458762 LME458762 LWA458762 MFW458762 MPS458762 MZO458762 NJK458762 NTG458762 ODC458762 OMY458762 OWU458762 PGQ458762 PQM458762 QAI458762 QKE458762 QUA458762 RDW458762 RNS458762 RXO458762 SHK458762 SRG458762 TBC458762 TKY458762 TUU458762 UEQ458762 UOM458762 UYI458762 VIE458762 VSA458762 WBW458762 WLS458762 WVO458762 G524298 JC524298 SY524298 ACU524298 AMQ524298 AWM524298 BGI524298 BQE524298 CAA524298 CJW524298 CTS524298 DDO524298 DNK524298 DXG524298 EHC524298 EQY524298 FAU524298 FKQ524298 FUM524298 GEI524298 GOE524298 GYA524298 HHW524298 HRS524298 IBO524298 ILK524298 IVG524298 JFC524298 JOY524298 JYU524298 KIQ524298 KSM524298 LCI524298 LME524298 LWA524298 MFW524298 MPS524298 MZO524298 NJK524298 NTG524298 ODC524298 OMY524298 OWU524298 PGQ524298 PQM524298 QAI524298 QKE524298 QUA524298 RDW524298 RNS524298 RXO524298 SHK524298 SRG524298 TBC524298 TKY524298 TUU524298 UEQ524298 UOM524298 UYI524298 VIE524298 VSA524298 WBW524298 WLS524298 WVO524298 G589834 JC589834 SY589834 ACU589834 AMQ589834 AWM589834 BGI589834 BQE589834 CAA589834 CJW589834 CTS589834 DDO589834 DNK589834 DXG589834 EHC589834 EQY589834 FAU589834 FKQ589834 FUM589834 GEI589834 GOE589834 GYA589834 HHW589834 HRS589834 IBO589834 ILK589834 IVG589834 JFC589834 JOY589834 JYU589834 KIQ589834 KSM589834 LCI589834 LME589834 LWA589834 MFW589834 MPS589834 MZO589834 NJK589834 NTG589834 ODC589834 OMY589834 OWU589834 PGQ589834 PQM589834 QAI589834 QKE589834 QUA589834 RDW589834 RNS589834 RXO589834 SHK589834 SRG589834 TBC589834 TKY589834 TUU589834 UEQ589834 UOM589834 UYI589834 VIE589834 VSA589834 WBW589834 WLS589834 WVO589834 G655370 JC655370 SY655370 ACU655370 AMQ655370 AWM655370 BGI655370 BQE655370 CAA655370 CJW655370 CTS655370 DDO655370 DNK655370 DXG655370 EHC655370 EQY655370 FAU655370 FKQ655370 FUM655370 GEI655370 GOE655370 GYA655370 HHW655370 HRS655370 IBO655370 ILK655370 IVG655370 JFC655370 JOY655370 JYU655370 KIQ655370 KSM655370 LCI655370 LME655370 LWA655370 MFW655370 MPS655370 MZO655370 NJK655370 NTG655370 ODC655370 OMY655370 OWU655370 PGQ655370 PQM655370 QAI655370 QKE655370 QUA655370 RDW655370 RNS655370 RXO655370 SHK655370 SRG655370 TBC655370 TKY655370 TUU655370 UEQ655370 UOM655370 UYI655370 VIE655370 VSA655370 WBW655370 WLS655370 WVO655370 G720906 JC720906 SY720906 ACU720906 AMQ720906 AWM720906 BGI720906 BQE720906 CAA720906 CJW720906 CTS720906 DDO720906 DNK720906 DXG720906 EHC720906 EQY720906 FAU720906 FKQ720906 FUM720906 GEI720906 GOE720906 GYA720906 HHW720906 HRS720906 IBO720906 ILK720906 IVG720906 JFC720906 JOY720906 JYU720906 KIQ720906 KSM720906 LCI720906 LME720906 LWA720906 MFW720906 MPS720906 MZO720906 NJK720906 NTG720906 ODC720906 OMY720906 OWU720906 PGQ720906 PQM720906 QAI720906 QKE720906 QUA720906 RDW720906 RNS720906 RXO720906 SHK720906 SRG720906 TBC720906 TKY720906 TUU720906 UEQ720906 UOM720906 UYI720906 VIE720906 VSA720906 WBW720906 WLS720906 WVO720906 G786442 JC786442 SY786442 ACU786442 AMQ786442 AWM786442 BGI786442 BQE786442 CAA786442 CJW786442 CTS786442 DDO786442 DNK786442 DXG786442 EHC786442 EQY786442 FAU786442 FKQ786442 FUM786442 GEI786442 GOE786442 GYA786442 HHW786442 HRS786442 IBO786442 ILK786442 IVG786442 JFC786442 JOY786442 JYU786442 KIQ786442 KSM786442 LCI786442 LME786442 LWA786442 MFW786442 MPS786442 MZO786442 NJK786442 NTG786442 ODC786442 OMY786442 OWU786442 PGQ786442 PQM786442 QAI786442 QKE786442 QUA786442 RDW786442 RNS786442 RXO786442 SHK786442 SRG786442 TBC786442 TKY786442 TUU786442 UEQ786442 UOM786442 UYI786442 VIE786442 VSA786442 WBW786442 WLS786442 WVO786442 G851978 JC851978 SY851978 ACU851978 AMQ851978 AWM851978 BGI851978 BQE851978 CAA851978 CJW851978 CTS851978 DDO851978 DNK851978 DXG851978 EHC851978 EQY851978 FAU851978 FKQ851978 FUM851978 GEI851978 GOE851978 GYA851978 HHW851978 HRS851978 IBO851978 ILK851978 IVG851978 JFC851978 JOY851978 JYU851978 KIQ851978 KSM851978 LCI851978 LME851978 LWA851978 MFW851978 MPS851978 MZO851978 NJK851978 NTG851978 ODC851978 OMY851978 OWU851978 PGQ851978 PQM851978 QAI851978 QKE851978 QUA851978 RDW851978 RNS851978 RXO851978 SHK851978 SRG851978 TBC851978 TKY851978 TUU851978 UEQ851978 UOM851978 UYI851978 VIE851978 VSA851978 WBW851978 WLS851978 WVO851978 G917514 JC917514 SY917514 ACU917514 AMQ917514 AWM917514 BGI917514 BQE917514 CAA917514 CJW917514 CTS917514 DDO917514 DNK917514 DXG917514 EHC917514 EQY917514 FAU917514 FKQ917514 FUM917514 GEI917514 GOE917514 GYA917514 HHW917514 HRS917514 IBO917514 ILK917514 IVG917514 JFC917514 JOY917514 JYU917514 KIQ917514 KSM917514 LCI917514 LME917514 LWA917514 MFW917514 MPS917514 MZO917514 NJK917514 NTG917514 ODC917514 OMY917514 OWU917514 PGQ917514 PQM917514 QAI917514 QKE917514 QUA917514 RDW917514 RNS917514 RXO917514 SHK917514 SRG917514 TBC917514 TKY917514 TUU917514 UEQ917514 UOM917514 UYI917514 VIE917514 VSA917514 WBW917514 WLS917514 WVO917514 G983050 JC983050 SY983050 ACU983050 AMQ983050 AWM983050 BGI983050 BQE983050 CAA983050 CJW983050 CTS983050 DDO983050 DNK983050 DXG983050 EHC983050 EQY983050 FAU983050 FKQ983050 FUM983050 GEI983050 GOE983050 GYA983050 HHW983050 HRS983050 IBO983050 ILK983050 IVG983050 JFC983050 JOY983050 JYU983050 KIQ983050 KSM983050 LCI983050 LME983050 LWA983050 MFW983050 MPS983050 MZO983050 NJK983050 NTG983050 ODC983050 OMY983050 OWU983050 PGQ983050 PQM983050 QAI983050 QKE983050 QUA983050 RDW983050 RNS983050 RXO983050 SHK983050 SRG983050 TBC983050 TKY983050 TUU983050 UEQ983050 UOM983050 UYI983050 VIE983050 VSA983050 WBW983050 WLS983050 WVO983050"/>
  </dataValidations>
  <hyperlinks>
    <hyperlink ref="I3:K3" location="'Aloita tästä'!A1" display="PALAA TÄSTÄ KANSISIVULLE"/>
  </hyperlinks>
  <pageMargins left="0.39370078740157483" right="0.70866141732283472" top="0.59055118110236227" bottom="0.39370078740157483" header="0.39370078740157483" footer="0.31496062992125984"/>
  <pageSetup paperSize="9" orientation="landscape" r:id="rId1"/>
  <headerFooter>
    <oddHeader xml:space="preserve">&amp;R&amp;A - &amp;P(&amp;N)
</oddHeader>
  </headerFooter>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dimension ref="A3:K60"/>
  <sheetViews>
    <sheetView showGridLines="0" zoomScaleNormal="100" workbookViewId="0">
      <selection activeCell="J17" sqref="J17"/>
    </sheetView>
  </sheetViews>
  <sheetFormatPr defaultRowHeight="12.75" x14ac:dyDescent="0.2"/>
  <cols>
    <col min="1" max="1" width="20.42578125" style="154" customWidth="1"/>
    <col min="2" max="2" width="13.7109375" style="154" customWidth="1"/>
    <col min="3" max="3" width="29.5703125" style="154" customWidth="1"/>
    <col min="4" max="5" width="14.42578125" customWidth="1"/>
    <col min="6" max="6" width="26.28515625" customWidth="1"/>
    <col min="7" max="7" width="18.85546875" style="154" customWidth="1"/>
    <col min="8" max="255" width="9.140625" style="154"/>
    <col min="256" max="256" width="2.5703125" style="154" customWidth="1"/>
    <col min="257" max="257" width="17.140625" style="154" customWidth="1"/>
    <col min="258" max="258" width="19" style="154" customWidth="1"/>
    <col min="259" max="259" width="29.5703125" style="154" customWidth="1"/>
    <col min="260" max="260" width="21" style="154" customWidth="1"/>
    <col min="261" max="261" width="23.5703125" style="154" customWidth="1"/>
    <col min="262" max="262" width="26.28515625" style="154" customWidth="1"/>
    <col min="263" max="263" width="18.85546875" style="154" customWidth="1"/>
    <col min="264" max="511" width="9.140625" style="154"/>
    <col min="512" max="512" width="2.5703125" style="154" customWidth="1"/>
    <col min="513" max="513" width="17.140625" style="154" customWidth="1"/>
    <col min="514" max="514" width="19" style="154" customWidth="1"/>
    <col min="515" max="515" width="29.5703125" style="154" customWidth="1"/>
    <col min="516" max="516" width="21" style="154" customWidth="1"/>
    <col min="517" max="517" width="23.5703125" style="154" customWidth="1"/>
    <col min="518" max="518" width="26.28515625" style="154" customWidth="1"/>
    <col min="519" max="519" width="18.85546875" style="154" customWidth="1"/>
    <col min="520" max="767" width="9.140625" style="154"/>
    <col min="768" max="768" width="2.5703125" style="154" customWidth="1"/>
    <col min="769" max="769" width="17.140625" style="154" customWidth="1"/>
    <col min="770" max="770" width="19" style="154" customWidth="1"/>
    <col min="771" max="771" width="29.5703125" style="154" customWidth="1"/>
    <col min="772" max="772" width="21" style="154" customWidth="1"/>
    <col min="773" max="773" width="23.5703125" style="154" customWidth="1"/>
    <col min="774" max="774" width="26.28515625" style="154" customWidth="1"/>
    <col min="775" max="775" width="18.85546875" style="154" customWidth="1"/>
    <col min="776" max="1023" width="9.140625" style="154"/>
    <col min="1024" max="1024" width="2.5703125" style="154" customWidth="1"/>
    <col min="1025" max="1025" width="17.140625" style="154" customWidth="1"/>
    <col min="1026" max="1026" width="19" style="154" customWidth="1"/>
    <col min="1027" max="1027" width="29.5703125" style="154" customWidth="1"/>
    <col min="1028" max="1028" width="21" style="154" customWidth="1"/>
    <col min="1029" max="1029" width="23.5703125" style="154" customWidth="1"/>
    <col min="1030" max="1030" width="26.28515625" style="154" customWidth="1"/>
    <col min="1031" max="1031" width="18.85546875" style="154" customWidth="1"/>
    <col min="1032" max="1279" width="9.140625" style="154"/>
    <col min="1280" max="1280" width="2.5703125" style="154" customWidth="1"/>
    <col min="1281" max="1281" width="17.140625" style="154" customWidth="1"/>
    <col min="1282" max="1282" width="19" style="154" customWidth="1"/>
    <col min="1283" max="1283" width="29.5703125" style="154" customWidth="1"/>
    <col min="1284" max="1284" width="21" style="154" customWidth="1"/>
    <col min="1285" max="1285" width="23.5703125" style="154" customWidth="1"/>
    <col min="1286" max="1286" width="26.28515625" style="154" customWidth="1"/>
    <col min="1287" max="1287" width="18.85546875" style="154" customWidth="1"/>
    <col min="1288" max="1535" width="9.140625" style="154"/>
    <col min="1536" max="1536" width="2.5703125" style="154" customWidth="1"/>
    <col min="1537" max="1537" width="17.140625" style="154" customWidth="1"/>
    <col min="1538" max="1538" width="19" style="154" customWidth="1"/>
    <col min="1539" max="1539" width="29.5703125" style="154" customWidth="1"/>
    <col min="1540" max="1540" width="21" style="154" customWidth="1"/>
    <col min="1541" max="1541" width="23.5703125" style="154" customWidth="1"/>
    <col min="1542" max="1542" width="26.28515625" style="154" customWidth="1"/>
    <col min="1543" max="1543" width="18.85546875" style="154" customWidth="1"/>
    <col min="1544" max="1791" width="9.140625" style="154"/>
    <col min="1792" max="1792" width="2.5703125" style="154" customWidth="1"/>
    <col min="1793" max="1793" width="17.140625" style="154" customWidth="1"/>
    <col min="1794" max="1794" width="19" style="154" customWidth="1"/>
    <col min="1795" max="1795" width="29.5703125" style="154" customWidth="1"/>
    <col min="1796" max="1796" width="21" style="154" customWidth="1"/>
    <col min="1797" max="1797" width="23.5703125" style="154" customWidth="1"/>
    <col min="1798" max="1798" width="26.28515625" style="154" customWidth="1"/>
    <col min="1799" max="1799" width="18.85546875" style="154" customWidth="1"/>
    <col min="1800" max="2047" width="9.140625" style="154"/>
    <col min="2048" max="2048" width="2.5703125" style="154" customWidth="1"/>
    <col min="2049" max="2049" width="17.140625" style="154" customWidth="1"/>
    <col min="2050" max="2050" width="19" style="154" customWidth="1"/>
    <col min="2051" max="2051" width="29.5703125" style="154" customWidth="1"/>
    <col min="2052" max="2052" width="21" style="154" customWidth="1"/>
    <col min="2053" max="2053" width="23.5703125" style="154" customWidth="1"/>
    <col min="2054" max="2054" width="26.28515625" style="154" customWidth="1"/>
    <col min="2055" max="2055" width="18.85546875" style="154" customWidth="1"/>
    <col min="2056" max="2303" width="9.140625" style="154"/>
    <col min="2304" max="2304" width="2.5703125" style="154" customWidth="1"/>
    <col min="2305" max="2305" width="17.140625" style="154" customWidth="1"/>
    <col min="2306" max="2306" width="19" style="154" customWidth="1"/>
    <col min="2307" max="2307" width="29.5703125" style="154" customWidth="1"/>
    <col min="2308" max="2308" width="21" style="154" customWidth="1"/>
    <col min="2309" max="2309" width="23.5703125" style="154" customWidth="1"/>
    <col min="2310" max="2310" width="26.28515625" style="154" customWidth="1"/>
    <col min="2311" max="2311" width="18.85546875" style="154" customWidth="1"/>
    <col min="2312" max="2559" width="9.140625" style="154"/>
    <col min="2560" max="2560" width="2.5703125" style="154" customWidth="1"/>
    <col min="2561" max="2561" width="17.140625" style="154" customWidth="1"/>
    <col min="2562" max="2562" width="19" style="154" customWidth="1"/>
    <col min="2563" max="2563" width="29.5703125" style="154" customWidth="1"/>
    <col min="2564" max="2564" width="21" style="154" customWidth="1"/>
    <col min="2565" max="2565" width="23.5703125" style="154" customWidth="1"/>
    <col min="2566" max="2566" width="26.28515625" style="154" customWidth="1"/>
    <col min="2567" max="2567" width="18.85546875" style="154" customWidth="1"/>
    <col min="2568" max="2815" width="9.140625" style="154"/>
    <col min="2816" max="2816" width="2.5703125" style="154" customWidth="1"/>
    <col min="2817" max="2817" width="17.140625" style="154" customWidth="1"/>
    <col min="2818" max="2818" width="19" style="154" customWidth="1"/>
    <col min="2819" max="2819" width="29.5703125" style="154" customWidth="1"/>
    <col min="2820" max="2820" width="21" style="154" customWidth="1"/>
    <col min="2821" max="2821" width="23.5703125" style="154" customWidth="1"/>
    <col min="2822" max="2822" width="26.28515625" style="154" customWidth="1"/>
    <col min="2823" max="2823" width="18.85546875" style="154" customWidth="1"/>
    <col min="2824" max="3071" width="9.140625" style="154"/>
    <col min="3072" max="3072" width="2.5703125" style="154" customWidth="1"/>
    <col min="3073" max="3073" width="17.140625" style="154" customWidth="1"/>
    <col min="3074" max="3074" width="19" style="154" customWidth="1"/>
    <col min="3075" max="3075" width="29.5703125" style="154" customWidth="1"/>
    <col min="3076" max="3076" width="21" style="154" customWidth="1"/>
    <col min="3077" max="3077" width="23.5703125" style="154" customWidth="1"/>
    <col min="3078" max="3078" width="26.28515625" style="154" customWidth="1"/>
    <col min="3079" max="3079" width="18.85546875" style="154" customWidth="1"/>
    <col min="3080" max="3327" width="9.140625" style="154"/>
    <col min="3328" max="3328" width="2.5703125" style="154" customWidth="1"/>
    <col min="3329" max="3329" width="17.140625" style="154" customWidth="1"/>
    <col min="3330" max="3330" width="19" style="154" customWidth="1"/>
    <col min="3331" max="3331" width="29.5703125" style="154" customWidth="1"/>
    <col min="3332" max="3332" width="21" style="154" customWidth="1"/>
    <col min="3333" max="3333" width="23.5703125" style="154" customWidth="1"/>
    <col min="3334" max="3334" width="26.28515625" style="154" customWidth="1"/>
    <col min="3335" max="3335" width="18.85546875" style="154" customWidth="1"/>
    <col min="3336" max="3583" width="9.140625" style="154"/>
    <col min="3584" max="3584" width="2.5703125" style="154" customWidth="1"/>
    <col min="3585" max="3585" width="17.140625" style="154" customWidth="1"/>
    <col min="3586" max="3586" width="19" style="154" customWidth="1"/>
    <col min="3587" max="3587" width="29.5703125" style="154" customWidth="1"/>
    <col min="3588" max="3588" width="21" style="154" customWidth="1"/>
    <col min="3589" max="3589" width="23.5703125" style="154" customWidth="1"/>
    <col min="3590" max="3590" width="26.28515625" style="154" customWidth="1"/>
    <col min="3591" max="3591" width="18.85546875" style="154" customWidth="1"/>
    <col min="3592" max="3839" width="9.140625" style="154"/>
    <col min="3840" max="3840" width="2.5703125" style="154" customWidth="1"/>
    <col min="3841" max="3841" width="17.140625" style="154" customWidth="1"/>
    <col min="3842" max="3842" width="19" style="154" customWidth="1"/>
    <col min="3843" max="3843" width="29.5703125" style="154" customWidth="1"/>
    <col min="3844" max="3844" width="21" style="154" customWidth="1"/>
    <col min="3845" max="3845" width="23.5703125" style="154" customWidth="1"/>
    <col min="3846" max="3846" width="26.28515625" style="154" customWidth="1"/>
    <col min="3847" max="3847" width="18.85546875" style="154" customWidth="1"/>
    <col min="3848" max="4095" width="9.140625" style="154"/>
    <col min="4096" max="4096" width="2.5703125" style="154" customWidth="1"/>
    <col min="4097" max="4097" width="17.140625" style="154" customWidth="1"/>
    <col min="4098" max="4098" width="19" style="154" customWidth="1"/>
    <col min="4099" max="4099" width="29.5703125" style="154" customWidth="1"/>
    <col min="4100" max="4100" width="21" style="154" customWidth="1"/>
    <col min="4101" max="4101" width="23.5703125" style="154" customWidth="1"/>
    <col min="4102" max="4102" width="26.28515625" style="154" customWidth="1"/>
    <col min="4103" max="4103" width="18.85546875" style="154" customWidth="1"/>
    <col min="4104" max="4351" width="9.140625" style="154"/>
    <col min="4352" max="4352" width="2.5703125" style="154" customWidth="1"/>
    <col min="4353" max="4353" width="17.140625" style="154" customWidth="1"/>
    <col min="4354" max="4354" width="19" style="154" customWidth="1"/>
    <col min="4355" max="4355" width="29.5703125" style="154" customWidth="1"/>
    <col min="4356" max="4356" width="21" style="154" customWidth="1"/>
    <col min="4357" max="4357" width="23.5703125" style="154" customWidth="1"/>
    <col min="4358" max="4358" width="26.28515625" style="154" customWidth="1"/>
    <col min="4359" max="4359" width="18.85546875" style="154" customWidth="1"/>
    <col min="4360" max="4607" width="9.140625" style="154"/>
    <col min="4608" max="4608" width="2.5703125" style="154" customWidth="1"/>
    <col min="4609" max="4609" width="17.140625" style="154" customWidth="1"/>
    <col min="4610" max="4610" width="19" style="154" customWidth="1"/>
    <col min="4611" max="4611" width="29.5703125" style="154" customWidth="1"/>
    <col min="4612" max="4612" width="21" style="154" customWidth="1"/>
    <col min="4613" max="4613" width="23.5703125" style="154" customWidth="1"/>
    <col min="4614" max="4614" width="26.28515625" style="154" customWidth="1"/>
    <col min="4615" max="4615" width="18.85546875" style="154" customWidth="1"/>
    <col min="4616" max="4863" width="9.140625" style="154"/>
    <col min="4864" max="4864" width="2.5703125" style="154" customWidth="1"/>
    <col min="4865" max="4865" width="17.140625" style="154" customWidth="1"/>
    <col min="4866" max="4866" width="19" style="154" customWidth="1"/>
    <col min="4867" max="4867" width="29.5703125" style="154" customWidth="1"/>
    <col min="4868" max="4868" width="21" style="154" customWidth="1"/>
    <col min="4869" max="4869" width="23.5703125" style="154" customWidth="1"/>
    <col min="4870" max="4870" width="26.28515625" style="154" customWidth="1"/>
    <col min="4871" max="4871" width="18.85546875" style="154" customWidth="1"/>
    <col min="4872" max="5119" width="9.140625" style="154"/>
    <col min="5120" max="5120" width="2.5703125" style="154" customWidth="1"/>
    <col min="5121" max="5121" width="17.140625" style="154" customWidth="1"/>
    <col min="5122" max="5122" width="19" style="154" customWidth="1"/>
    <col min="5123" max="5123" width="29.5703125" style="154" customWidth="1"/>
    <col min="5124" max="5124" width="21" style="154" customWidth="1"/>
    <col min="5125" max="5125" width="23.5703125" style="154" customWidth="1"/>
    <col min="5126" max="5126" width="26.28515625" style="154" customWidth="1"/>
    <col min="5127" max="5127" width="18.85546875" style="154" customWidth="1"/>
    <col min="5128" max="5375" width="9.140625" style="154"/>
    <col min="5376" max="5376" width="2.5703125" style="154" customWidth="1"/>
    <col min="5377" max="5377" width="17.140625" style="154" customWidth="1"/>
    <col min="5378" max="5378" width="19" style="154" customWidth="1"/>
    <col min="5379" max="5379" width="29.5703125" style="154" customWidth="1"/>
    <col min="5380" max="5380" width="21" style="154" customWidth="1"/>
    <col min="5381" max="5381" width="23.5703125" style="154" customWidth="1"/>
    <col min="5382" max="5382" width="26.28515625" style="154" customWidth="1"/>
    <col min="5383" max="5383" width="18.85546875" style="154" customWidth="1"/>
    <col min="5384" max="5631" width="9.140625" style="154"/>
    <col min="5632" max="5632" width="2.5703125" style="154" customWidth="1"/>
    <col min="5633" max="5633" width="17.140625" style="154" customWidth="1"/>
    <col min="5634" max="5634" width="19" style="154" customWidth="1"/>
    <col min="5635" max="5635" width="29.5703125" style="154" customWidth="1"/>
    <col min="5636" max="5636" width="21" style="154" customWidth="1"/>
    <col min="5637" max="5637" width="23.5703125" style="154" customWidth="1"/>
    <col min="5638" max="5638" width="26.28515625" style="154" customWidth="1"/>
    <col min="5639" max="5639" width="18.85546875" style="154" customWidth="1"/>
    <col min="5640" max="5887" width="9.140625" style="154"/>
    <col min="5888" max="5888" width="2.5703125" style="154" customWidth="1"/>
    <col min="5889" max="5889" width="17.140625" style="154" customWidth="1"/>
    <col min="5890" max="5890" width="19" style="154" customWidth="1"/>
    <col min="5891" max="5891" width="29.5703125" style="154" customWidth="1"/>
    <col min="5892" max="5892" width="21" style="154" customWidth="1"/>
    <col min="5893" max="5893" width="23.5703125" style="154" customWidth="1"/>
    <col min="5894" max="5894" width="26.28515625" style="154" customWidth="1"/>
    <col min="5895" max="5895" width="18.85546875" style="154" customWidth="1"/>
    <col min="5896" max="6143" width="9.140625" style="154"/>
    <col min="6144" max="6144" width="2.5703125" style="154" customWidth="1"/>
    <col min="6145" max="6145" width="17.140625" style="154" customWidth="1"/>
    <col min="6146" max="6146" width="19" style="154" customWidth="1"/>
    <col min="6147" max="6147" width="29.5703125" style="154" customWidth="1"/>
    <col min="6148" max="6148" width="21" style="154" customWidth="1"/>
    <col min="6149" max="6149" width="23.5703125" style="154" customWidth="1"/>
    <col min="6150" max="6150" width="26.28515625" style="154" customWidth="1"/>
    <col min="6151" max="6151" width="18.85546875" style="154" customWidth="1"/>
    <col min="6152" max="6399" width="9.140625" style="154"/>
    <col min="6400" max="6400" width="2.5703125" style="154" customWidth="1"/>
    <col min="6401" max="6401" width="17.140625" style="154" customWidth="1"/>
    <col min="6402" max="6402" width="19" style="154" customWidth="1"/>
    <col min="6403" max="6403" width="29.5703125" style="154" customWidth="1"/>
    <col min="6404" max="6404" width="21" style="154" customWidth="1"/>
    <col min="6405" max="6405" width="23.5703125" style="154" customWidth="1"/>
    <col min="6406" max="6406" width="26.28515625" style="154" customWidth="1"/>
    <col min="6407" max="6407" width="18.85546875" style="154" customWidth="1"/>
    <col min="6408" max="6655" width="9.140625" style="154"/>
    <col min="6656" max="6656" width="2.5703125" style="154" customWidth="1"/>
    <col min="6657" max="6657" width="17.140625" style="154" customWidth="1"/>
    <col min="6658" max="6658" width="19" style="154" customWidth="1"/>
    <col min="6659" max="6659" width="29.5703125" style="154" customWidth="1"/>
    <col min="6660" max="6660" width="21" style="154" customWidth="1"/>
    <col min="6661" max="6661" width="23.5703125" style="154" customWidth="1"/>
    <col min="6662" max="6662" width="26.28515625" style="154" customWidth="1"/>
    <col min="6663" max="6663" width="18.85546875" style="154" customWidth="1"/>
    <col min="6664" max="6911" width="9.140625" style="154"/>
    <col min="6912" max="6912" width="2.5703125" style="154" customWidth="1"/>
    <col min="6913" max="6913" width="17.140625" style="154" customWidth="1"/>
    <col min="6914" max="6914" width="19" style="154" customWidth="1"/>
    <col min="6915" max="6915" width="29.5703125" style="154" customWidth="1"/>
    <col min="6916" max="6916" width="21" style="154" customWidth="1"/>
    <col min="6917" max="6917" width="23.5703125" style="154" customWidth="1"/>
    <col min="6918" max="6918" width="26.28515625" style="154" customWidth="1"/>
    <col min="6919" max="6919" width="18.85546875" style="154" customWidth="1"/>
    <col min="6920" max="7167" width="9.140625" style="154"/>
    <col min="7168" max="7168" width="2.5703125" style="154" customWidth="1"/>
    <col min="7169" max="7169" width="17.140625" style="154" customWidth="1"/>
    <col min="7170" max="7170" width="19" style="154" customWidth="1"/>
    <col min="7171" max="7171" width="29.5703125" style="154" customWidth="1"/>
    <col min="7172" max="7172" width="21" style="154" customWidth="1"/>
    <col min="7173" max="7173" width="23.5703125" style="154" customWidth="1"/>
    <col min="7174" max="7174" width="26.28515625" style="154" customWidth="1"/>
    <col min="7175" max="7175" width="18.85546875" style="154" customWidth="1"/>
    <col min="7176" max="7423" width="9.140625" style="154"/>
    <col min="7424" max="7424" width="2.5703125" style="154" customWidth="1"/>
    <col min="7425" max="7425" width="17.140625" style="154" customWidth="1"/>
    <col min="7426" max="7426" width="19" style="154" customWidth="1"/>
    <col min="7427" max="7427" width="29.5703125" style="154" customWidth="1"/>
    <col min="7428" max="7428" width="21" style="154" customWidth="1"/>
    <col min="7429" max="7429" width="23.5703125" style="154" customWidth="1"/>
    <col min="7430" max="7430" width="26.28515625" style="154" customWidth="1"/>
    <col min="7431" max="7431" width="18.85546875" style="154" customWidth="1"/>
    <col min="7432" max="7679" width="9.140625" style="154"/>
    <col min="7680" max="7680" width="2.5703125" style="154" customWidth="1"/>
    <col min="7681" max="7681" width="17.140625" style="154" customWidth="1"/>
    <col min="7682" max="7682" width="19" style="154" customWidth="1"/>
    <col min="7683" max="7683" width="29.5703125" style="154" customWidth="1"/>
    <col min="7684" max="7684" width="21" style="154" customWidth="1"/>
    <col min="7685" max="7685" width="23.5703125" style="154" customWidth="1"/>
    <col min="7686" max="7686" width="26.28515625" style="154" customWidth="1"/>
    <col min="7687" max="7687" width="18.85546875" style="154" customWidth="1"/>
    <col min="7688" max="7935" width="9.140625" style="154"/>
    <col min="7936" max="7936" width="2.5703125" style="154" customWidth="1"/>
    <col min="7937" max="7937" width="17.140625" style="154" customWidth="1"/>
    <col min="7938" max="7938" width="19" style="154" customWidth="1"/>
    <col min="7939" max="7939" width="29.5703125" style="154" customWidth="1"/>
    <col min="7940" max="7940" width="21" style="154" customWidth="1"/>
    <col min="7941" max="7941" width="23.5703125" style="154" customWidth="1"/>
    <col min="7942" max="7942" width="26.28515625" style="154" customWidth="1"/>
    <col min="7943" max="7943" width="18.85546875" style="154" customWidth="1"/>
    <col min="7944" max="8191" width="9.140625" style="154"/>
    <col min="8192" max="8192" width="2.5703125" style="154" customWidth="1"/>
    <col min="8193" max="8193" width="17.140625" style="154" customWidth="1"/>
    <col min="8194" max="8194" width="19" style="154" customWidth="1"/>
    <col min="8195" max="8195" width="29.5703125" style="154" customWidth="1"/>
    <col min="8196" max="8196" width="21" style="154" customWidth="1"/>
    <col min="8197" max="8197" width="23.5703125" style="154" customWidth="1"/>
    <col min="8198" max="8198" width="26.28515625" style="154" customWidth="1"/>
    <col min="8199" max="8199" width="18.85546875" style="154" customWidth="1"/>
    <col min="8200" max="8447" width="9.140625" style="154"/>
    <col min="8448" max="8448" width="2.5703125" style="154" customWidth="1"/>
    <col min="8449" max="8449" width="17.140625" style="154" customWidth="1"/>
    <col min="8450" max="8450" width="19" style="154" customWidth="1"/>
    <col min="8451" max="8451" width="29.5703125" style="154" customWidth="1"/>
    <col min="8452" max="8452" width="21" style="154" customWidth="1"/>
    <col min="8453" max="8453" width="23.5703125" style="154" customWidth="1"/>
    <col min="8454" max="8454" width="26.28515625" style="154" customWidth="1"/>
    <col min="8455" max="8455" width="18.85546875" style="154" customWidth="1"/>
    <col min="8456" max="8703" width="9.140625" style="154"/>
    <col min="8704" max="8704" width="2.5703125" style="154" customWidth="1"/>
    <col min="8705" max="8705" width="17.140625" style="154" customWidth="1"/>
    <col min="8706" max="8706" width="19" style="154" customWidth="1"/>
    <col min="8707" max="8707" width="29.5703125" style="154" customWidth="1"/>
    <col min="8708" max="8708" width="21" style="154" customWidth="1"/>
    <col min="8709" max="8709" width="23.5703125" style="154" customWidth="1"/>
    <col min="8710" max="8710" width="26.28515625" style="154" customWidth="1"/>
    <col min="8711" max="8711" width="18.85546875" style="154" customWidth="1"/>
    <col min="8712" max="8959" width="9.140625" style="154"/>
    <col min="8960" max="8960" width="2.5703125" style="154" customWidth="1"/>
    <col min="8961" max="8961" width="17.140625" style="154" customWidth="1"/>
    <col min="8962" max="8962" width="19" style="154" customWidth="1"/>
    <col min="8963" max="8963" width="29.5703125" style="154" customWidth="1"/>
    <col min="8964" max="8964" width="21" style="154" customWidth="1"/>
    <col min="8965" max="8965" width="23.5703125" style="154" customWidth="1"/>
    <col min="8966" max="8966" width="26.28515625" style="154" customWidth="1"/>
    <col min="8967" max="8967" width="18.85546875" style="154" customWidth="1"/>
    <col min="8968" max="9215" width="9.140625" style="154"/>
    <col min="9216" max="9216" width="2.5703125" style="154" customWidth="1"/>
    <col min="9217" max="9217" width="17.140625" style="154" customWidth="1"/>
    <col min="9218" max="9218" width="19" style="154" customWidth="1"/>
    <col min="9219" max="9219" width="29.5703125" style="154" customWidth="1"/>
    <col min="9220" max="9220" width="21" style="154" customWidth="1"/>
    <col min="9221" max="9221" width="23.5703125" style="154" customWidth="1"/>
    <col min="9222" max="9222" width="26.28515625" style="154" customWidth="1"/>
    <col min="9223" max="9223" width="18.85546875" style="154" customWidth="1"/>
    <col min="9224" max="9471" width="9.140625" style="154"/>
    <col min="9472" max="9472" width="2.5703125" style="154" customWidth="1"/>
    <col min="9473" max="9473" width="17.140625" style="154" customWidth="1"/>
    <col min="9474" max="9474" width="19" style="154" customWidth="1"/>
    <col min="9475" max="9475" width="29.5703125" style="154" customWidth="1"/>
    <col min="9476" max="9476" width="21" style="154" customWidth="1"/>
    <col min="9477" max="9477" width="23.5703125" style="154" customWidth="1"/>
    <col min="9478" max="9478" width="26.28515625" style="154" customWidth="1"/>
    <col min="9479" max="9479" width="18.85546875" style="154" customWidth="1"/>
    <col min="9480" max="9727" width="9.140625" style="154"/>
    <col min="9728" max="9728" width="2.5703125" style="154" customWidth="1"/>
    <col min="9729" max="9729" width="17.140625" style="154" customWidth="1"/>
    <col min="9730" max="9730" width="19" style="154" customWidth="1"/>
    <col min="9731" max="9731" width="29.5703125" style="154" customWidth="1"/>
    <col min="9732" max="9732" width="21" style="154" customWidth="1"/>
    <col min="9733" max="9733" width="23.5703125" style="154" customWidth="1"/>
    <col min="9734" max="9734" width="26.28515625" style="154" customWidth="1"/>
    <col min="9735" max="9735" width="18.85546875" style="154" customWidth="1"/>
    <col min="9736" max="9983" width="9.140625" style="154"/>
    <col min="9984" max="9984" width="2.5703125" style="154" customWidth="1"/>
    <col min="9985" max="9985" width="17.140625" style="154" customWidth="1"/>
    <col min="9986" max="9986" width="19" style="154" customWidth="1"/>
    <col min="9987" max="9987" width="29.5703125" style="154" customWidth="1"/>
    <col min="9988" max="9988" width="21" style="154" customWidth="1"/>
    <col min="9989" max="9989" width="23.5703125" style="154" customWidth="1"/>
    <col min="9990" max="9990" width="26.28515625" style="154" customWidth="1"/>
    <col min="9991" max="9991" width="18.85546875" style="154" customWidth="1"/>
    <col min="9992" max="10239" width="9.140625" style="154"/>
    <col min="10240" max="10240" width="2.5703125" style="154" customWidth="1"/>
    <col min="10241" max="10241" width="17.140625" style="154" customWidth="1"/>
    <col min="10242" max="10242" width="19" style="154" customWidth="1"/>
    <col min="10243" max="10243" width="29.5703125" style="154" customWidth="1"/>
    <col min="10244" max="10244" width="21" style="154" customWidth="1"/>
    <col min="10245" max="10245" width="23.5703125" style="154" customWidth="1"/>
    <col min="10246" max="10246" width="26.28515625" style="154" customWidth="1"/>
    <col min="10247" max="10247" width="18.85546875" style="154" customWidth="1"/>
    <col min="10248" max="10495" width="9.140625" style="154"/>
    <col min="10496" max="10496" width="2.5703125" style="154" customWidth="1"/>
    <col min="10497" max="10497" width="17.140625" style="154" customWidth="1"/>
    <col min="10498" max="10498" width="19" style="154" customWidth="1"/>
    <col min="10499" max="10499" width="29.5703125" style="154" customWidth="1"/>
    <col min="10500" max="10500" width="21" style="154" customWidth="1"/>
    <col min="10501" max="10501" width="23.5703125" style="154" customWidth="1"/>
    <col min="10502" max="10502" width="26.28515625" style="154" customWidth="1"/>
    <col min="10503" max="10503" width="18.85546875" style="154" customWidth="1"/>
    <col min="10504" max="10751" width="9.140625" style="154"/>
    <col min="10752" max="10752" width="2.5703125" style="154" customWidth="1"/>
    <col min="10753" max="10753" width="17.140625" style="154" customWidth="1"/>
    <col min="10754" max="10754" width="19" style="154" customWidth="1"/>
    <col min="10755" max="10755" width="29.5703125" style="154" customWidth="1"/>
    <col min="10756" max="10756" width="21" style="154" customWidth="1"/>
    <col min="10757" max="10757" width="23.5703125" style="154" customWidth="1"/>
    <col min="10758" max="10758" width="26.28515625" style="154" customWidth="1"/>
    <col min="10759" max="10759" width="18.85546875" style="154" customWidth="1"/>
    <col min="10760" max="11007" width="9.140625" style="154"/>
    <col min="11008" max="11008" width="2.5703125" style="154" customWidth="1"/>
    <col min="11009" max="11009" width="17.140625" style="154" customWidth="1"/>
    <col min="11010" max="11010" width="19" style="154" customWidth="1"/>
    <col min="11011" max="11011" width="29.5703125" style="154" customWidth="1"/>
    <col min="11012" max="11012" width="21" style="154" customWidth="1"/>
    <col min="11013" max="11013" width="23.5703125" style="154" customWidth="1"/>
    <col min="11014" max="11014" width="26.28515625" style="154" customWidth="1"/>
    <col min="11015" max="11015" width="18.85546875" style="154" customWidth="1"/>
    <col min="11016" max="11263" width="9.140625" style="154"/>
    <col min="11264" max="11264" width="2.5703125" style="154" customWidth="1"/>
    <col min="11265" max="11265" width="17.140625" style="154" customWidth="1"/>
    <col min="11266" max="11266" width="19" style="154" customWidth="1"/>
    <col min="11267" max="11267" width="29.5703125" style="154" customWidth="1"/>
    <col min="11268" max="11268" width="21" style="154" customWidth="1"/>
    <col min="11269" max="11269" width="23.5703125" style="154" customWidth="1"/>
    <col min="11270" max="11270" width="26.28515625" style="154" customWidth="1"/>
    <col min="11271" max="11271" width="18.85546875" style="154" customWidth="1"/>
    <col min="11272" max="11519" width="9.140625" style="154"/>
    <col min="11520" max="11520" width="2.5703125" style="154" customWidth="1"/>
    <col min="11521" max="11521" width="17.140625" style="154" customWidth="1"/>
    <col min="11522" max="11522" width="19" style="154" customWidth="1"/>
    <col min="11523" max="11523" width="29.5703125" style="154" customWidth="1"/>
    <col min="11524" max="11524" width="21" style="154" customWidth="1"/>
    <col min="11525" max="11525" width="23.5703125" style="154" customWidth="1"/>
    <col min="11526" max="11526" width="26.28515625" style="154" customWidth="1"/>
    <col min="11527" max="11527" width="18.85546875" style="154" customWidth="1"/>
    <col min="11528" max="11775" width="9.140625" style="154"/>
    <col min="11776" max="11776" width="2.5703125" style="154" customWidth="1"/>
    <col min="11777" max="11777" width="17.140625" style="154" customWidth="1"/>
    <col min="11778" max="11778" width="19" style="154" customWidth="1"/>
    <col min="11779" max="11779" width="29.5703125" style="154" customWidth="1"/>
    <col min="11780" max="11780" width="21" style="154" customWidth="1"/>
    <col min="11781" max="11781" width="23.5703125" style="154" customWidth="1"/>
    <col min="11782" max="11782" width="26.28515625" style="154" customWidth="1"/>
    <col min="11783" max="11783" width="18.85546875" style="154" customWidth="1"/>
    <col min="11784" max="12031" width="9.140625" style="154"/>
    <col min="12032" max="12032" width="2.5703125" style="154" customWidth="1"/>
    <col min="12033" max="12033" width="17.140625" style="154" customWidth="1"/>
    <col min="12034" max="12034" width="19" style="154" customWidth="1"/>
    <col min="12035" max="12035" width="29.5703125" style="154" customWidth="1"/>
    <col min="12036" max="12036" width="21" style="154" customWidth="1"/>
    <col min="12037" max="12037" width="23.5703125" style="154" customWidth="1"/>
    <col min="12038" max="12038" width="26.28515625" style="154" customWidth="1"/>
    <col min="12039" max="12039" width="18.85546875" style="154" customWidth="1"/>
    <col min="12040" max="12287" width="9.140625" style="154"/>
    <col min="12288" max="12288" width="2.5703125" style="154" customWidth="1"/>
    <col min="12289" max="12289" width="17.140625" style="154" customWidth="1"/>
    <col min="12290" max="12290" width="19" style="154" customWidth="1"/>
    <col min="12291" max="12291" width="29.5703125" style="154" customWidth="1"/>
    <col min="12292" max="12292" width="21" style="154" customWidth="1"/>
    <col min="12293" max="12293" width="23.5703125" style="154" customWidth="1"/>
    <col min="12294" max="12294" width="26.28515625" style="154" customWidth="1"/>
    <col min="12295" max="12295" width="18.85546875" style="154" customWidth="1"/>
    <col min="12296" max="12543" width="9.140625" style="154"/>
    <col min="12544" max="12544" width="2.5703125" style="154" customWidth="1"/>
    <col min="12545" max="12545" width="17.140625" style="154" customWidth="1"/>
    <col min="12546" max="12546" width="19" style="154" customWidth="1"/>
    <col min="12547" max="12547" width="29.5703125" style="154" customWidth="1"/>
    <col min="12548" max="12548" width="21" style="154" customWidth="1"/>
    <col min="12549" max="12549" width="23.5703125" style="154" customWidth="1"/>
    <col min="12550" max="12550" width="26.28515625" style="154" customWidth="1"/>
    <col min="12551" max="12551" width="18.85546875" style="154" customWidth="1"/>
    <col min="12552" max="12799" width="9.140625" style="154"/>
    <col min="12800" max="12800" width="2.5703125" style="154" customWidth="1"/>
    <col min="12801" max="12801" width="17.140625" style="154" customWidth="1"/>
    <col min="12802" max="12802" width="19" style="154" customWidth="1"/>
    <col min="12803" max="12803" width="29.5703125" style="154" customWidth="1"/>
    <col min="12804" max="12804" width="21" style="154" customWidth="1"/>
    <col min="12805" max="12805" width="23.5703125" style="154" customWidth="1"/>
    <col min="12806" max="12806" width="26.28515625" style="154" customWidth="1"/>
    <col min="12807" max="12807" width="18.85546875" style="154" customWidth="1"/>
    <col min="12808" max="13055" width="9.140625" style="154"/>
    <col min="13056" max="13056" width="2.5703125" style="154" customWidth="1"/>
    <col min="13057" max="13057" width="17.140625" style="154" customWidth="1"/>
    <col min="13058" max="13058" width="19" style="154" customWidth="1"/>
    <col min="13059" max="13059" width="29.5703125" style="154" customWidth="1"/>
    <col min="13060" max="13060" width="21" style="154" customWidth="1"/>
    <col min="13061" max="13061" width="23.5703125" style="154" customWidth="1"/>
    <col min="13062" max="13062" width="26.28515625" style="154" customWidth="1"/>
    <col min="13063" max="13063" width="18.85546875" style="154" customWidth="1"/>
    <col min="13064" max="13311" width="9.140625" style="154"/>
    <col min="13312" max="13312" width="2.5703125" style="154" customWidth="1"/>
    <col min="13313" max="13313" width="17.140625" style="154" customWidth="1"/>
    <col min="13314" max="13314" width="19" style="154" customWidth="1"/>
    <col min="13315" max="13315" width="29.5703125" style="154" customWidth="1"/>
    <col min="13316" max="13316" width="21" style="154" customWidth="1"/>
    <col min="13317" max="13317" width="23.5703125" style="154" customWidth="1"/>
    <col min="13318" max="13318" width="26.28515625" style="154" customWidth="1"/>
    <col min="13319" max="13319" width="18.85546875" style="154" customWidth="1"/>
    <col min="13320" max="13567" width="9.140625" style="154"/>
    <col min="13568" max="13568" width="2.5703125" style="154" customWidth="1"/>
    <col min="13569" max="13569" width="17.140625" style="154" customWidth="1"/>
    <col min="13570" max="13570" width="19" style="154" customWidth="1"/>
    <col min="13571" max="13571" width="29.5703125" style="154" customWidth="1"/>
    <col min="13572" max="13572" width="21" style="154" customWidth="1"/>
    <col min="13573" max="13573" width="23.5703125" style="154" customWidth="1"/>
    <col min="13574" max="13574" width="26.28515625" style="154" customWidth="1"/>
    <col min="13575" max="13575" width="18.85546875" style="154" customWidth="1"/>
    <col min="13576" max="13823" width="9.140625" style="154"/>
    <col min="13824" max="13824" width="2.5703125" style="154" customWidth="1"/>
    <col min="13825" max="13825" width="17.140625" style="154" customWidth="1"/>
    <col min="13826" max="13826" width="19" style="154" customWidth="1"/>
    <col min="13827" max="13827" width="29.5703125" style="154" customWidth="1"/>
    <col min="13828" max="13828" width="21" style="154" customWidth="1"/>
    <col min="13829" max="13829" width="23.5703125" style="154" customWidth="1"/>
    <col min="13830" max="13830" width="26.28515625" style="154" customWidth="1"/>
    <col min="13831" max="13831" width="18.85546875" style="154" customWidth="1"/>
    <col min="13832" max="14079" width="9.140625" style="154"/>
    <col min="14080" max="14080" width="2.5703125" style="154" customWidth="1"/>
    <col min="14081" max="14081" width="17.140625" style="154" customWidth="1"/>
    <col min="14082" max="14082" width="19" style="154" customWidth="1"/>
    <col min="14083" max="14083" width="29.5703125" style="154" customWidth="1"/>
    <col min="14084" max="14084" width="21" style="154" customWidth="1"/>
    <col min="14085" max="14085" width="23.5703125" style="154" customWidth="1"/>
    <col min="14086" max="14086" width="26.28515625" style="154" customWidth="1"/>
    <col min="14087" max="14087" width="18.85546875" style="154" customWidth="1"/>
    <col min="14088" max="14335" width="9.140625" style="154"/>
    <col min="14336" max="14336" width="2.5703125" style="154" customWidth="1"/>
    <col min="14337" max="14337" width="17.140625" style="154" customWidth="1"/>
    <col min="14338" max="14338" width="19" style="154" customWidth="1"/>
    <col min="14339" max="14339" width="29.5703125" style="154" customWidth="1"/>
    <col min="14340" max="14340" width="21" style="154" customWidth="1"/>
    <col min="14341" max="14341" width="23.5703125" style="154" customWidth="1"/>
    <col min="14342" max="14342" width="26.28515625" style="154" customWidth="1"/>
    <col min="14343" max="14343" width="18.85546875" style="154" customWidth="1"/>
    <col min="14344" max="14591" width="9.140625" style="154"/>
    <col min="14592" max="14592" width="2.5703125" style="154" customWidth="1"/>
    <col min="14593" max="14593" width="17.140625" style="154" customWidth="1"/>
    <col min="14594" max="14594" width="19" style="154" customWidth="1"/>
    <col min="14595" max="14595" width="29.5703125" style="154" customWidth="1"/>
    <col min="14596" max="14596" width="21" style="154" customWidth="1"/>
    <col min="14597" max="14597" width="23.5703125" style="154" customWidth="1"/>
    <col min="14598" max="14598" width="26.28515625" style="154" customWidth="1"/>
    <col min="14599" max="14599" width="18.85546875" style="154" customWidth="1"/>
    <col min="14600" max="14847" width="9.140625" style="154"/>
    <col min="14848" max="14848" width="2.5703125" style="154" customWidth="1"/>
    <col min="14849" max="14849" width="17.140625" style="154" customWidth="1"/>
    <col min="14850" max="14850" width="19" style="154" customWidth="1"/>
    <col min="14851" max="14851" width="29.5703125" style="154" customWidth="1"/>
    <col min="14852" max="14852" width="21" style="154" customWidth="1"/>
    <col min="14853" max="14853" width="23.5703125" style="154" customWidth="1"/>
    <col min="14854" max="14854" width="26.28515625" style="154" customWidth="1"/>
    <col min="14855" max="14855" width="18.85546875" style="154" customWidth="1"/>
    <col min="14856" max="15103" width="9.140625" style="154"/>
    <col min="15104" max="15104" width="2.5703125" style="154" customWidth="1"/>
    <col min="15105" max="15105" width="17.140625" style="154" customWidth="1"/>
    <col min="15106" max="15106" width="19" style="154" customWidth="1"/>
    <col min="15107" max="15107" width="29.5703125" style="154" customWidth="1"/>
    <col min="15108" max="15108" width="21" style="154" customWidth="1"/>
    <col min="15109" max="15109" width="23.5703125" style="154" customWidth="1"/>
    <col min="15110" max="15110" width="26.28515625" style="154" customWidth="1"/>
    <col min="15111" max="15111" width="18.85546875" style="154" customWidth="1"/>
    <col min="15112" max="15359" width="9.140625" style="154"/>
    <col min="15360" max="15360" width="2.5703125" style="154" customWidth="1"/>
    <col min="15361" max="15361" width="17.140625" style="154" customWidth="1"/>
    <col min="15362" max="15362" width="19" style="154" customWidth="1"/>
    <col min="15363" max="15363" width="29.5703125" style="154" customWidth="1"/>
    <col min="15364" max="15364" width="21" style="154" customWidth="1"/>
    <col min="15365" max="15365" width="23.5703125" style="154" customWidth="1"/>
    <col min="15366" max="15366" width="26.28515625" style="154" customWidth="1"/>
    <col min="15367" max="15367" width="18.85546875" style="154" customWidth="1"/>
    <col min="15368" max="15615" width="9.140625" style="154"/>
    <col min="15616" max="15616" width="2.5703125" style="154" customWidth="1"/>
    <col min="15617" max="15617" width="17.140625" style="154" customWidth="1"/>
    <col min="15618" max="15618" width="19" style="154" customWidth="1"/>
    <col min="15619" max="15619" width="29.5703125" style="154" customWidth="1"/>
    <col min="15620" max="15620" width="21" style="154" customWidth="1"/>
    <col min="15621" max="15621" width="23.5703125" style="154" customWidth="1"/>
    <col min="15622" max="15622" width="26.28515625" style="154" customWidth="1"/>
    <col min="15623" max="15623" width="18.85546875" style="154" customWidth="1"/>
    <col min="15624" max="15871" width="9.140625" style="154"/>
    <col min="15872" max="15872" width="2.5703125" style="154" customWidth="1"/>
    <col min="15873" max="15873" width="17.140625" style="154" customWidth="1"/>
    <col min="15874" max="15874" width="19" style="154" customWidth="1"/>
    <col min="15875" max="15875" width="29.5703125" style="154" customWidth="1"/>
    <col min="15876" max="15876" width="21" style="154" customWidth="1"/>
    <col min="15877" max="15877" width="23.5703125" style="154" customWidth="1"/>
    <col min="15878" max="15878" width="26.28515625" style="154" customWidth="1"/>
    <col min="15879" max="15879" width="18.85546875" style="154" customWidth="1"/>
    <col min="15880" max="16127" width="9.140625" style="154"/>
    <col min="16128" max="16128" width="2.5703125" style="154" customWidth="1"/>
    <col min="16129" max="16129" width="17.140625" style="154" customWidth="1"/>
    <col min="16130" max="16130" width="19" style="154" customWidth="1"/>
    <col min="16131" max="16131" width="29.5703125" style="154" customWidth="1"/>
    <col min="16132" max="16132" width="21" style="154" customWidth="1"/>
    <col min="16133" max="16133" width="23.5703125" style="154" customWidth="1"/>
    <col min="16134" max="16134" width="26.28515625" style="154" customWidth="1"/>
    <col min="16135" max="16135" width="18.85546875" style="154" customWidth="1"/>
    <col min="16136" max="16384" width="9.140625" style="154"/>
  </cols>
  <sheetData>
    <row r="3" spans="1:11" x14ac:dyDescent="0.2">
      <c r="I3" s="551" t="s">
        <v>307</v>
      </c>
      <c r="J3" s="552"/>
      <c r="K3" s="553"/>
    </row>
    <row r="4" spans="1:11" customFormat="1" x14ac:dyDescent="0.2"/>
    <row r="5" spans="1:11" customFormat="1" ht="63.75" customHeight="1" x14ac:dyDescent="0.2">
      <c r="A5" s="313" t="s">
        <v>146</v>
      </c>
      <c r="B5" s="817">
        <f>N_HankkeenNimi</f>
        <v>0</v>
      </c>
      <c r="C5" s="818"/>
      <c r="D5" s="818"/>
      <c r="E5" s="818"/>
      <c r="F5" s="818"/>
      <c r="G5" s="819"/>
    </row>
    <row r="6" spans="1:11" x14ac:dyDescent="0.2">
      <c r="G6" s="155"/>
    </row>
    <row r="7" spans="1:11" ht="15" x14ac:dyDescent="0.25">
      <c r="A7" s="310" t="s">
        <v>335</v>
      </c>
      <c r="B7" s="354" t="s">
        <v>176</v>
      </c>
      <c r="C7" s="315"/>
      <c r="D7" s="311"/>
      <c r="E7" s="311"/>
      <c r="F7" s="311"/>
      <c r="G7" s="355">
        <f>SUM(G12:G53)</f>
        <v>0</v>
      </c>
    </row>
    <row r="8" spans="1:11" customFormat="1" x14ac:dyDescent="0.2"/>
    <row r="9" spans="1:11" customFormat="1" ht="63.75" customHeight="1" x14ac:dyDescent="0.2">
      <c r="A9" s="313" t="s">
        <v>177</v>
      </c>
      <c r="B9" s="817">
        <f>N_Tavoite4Toiminto2</f>
        <v>0</v>
      </c>
      <c r="C9" s="818"/>
      <c r="D9" s="818"/>
      <c r="E9" s="818"/>
      <c r="F9" s="818"/>
      <c r="G9" s="819"/>
    </row>
    <row r="10" spans="1:11" customFormat="1" x14ac:dyDescent="0.2">
      <c r="G10" s="156"/>
    </row>
    <row r="11" spans="1:11" customFormat="1" ht="75" x14ac:dyDescent="0.2">
      <c r="A11" s="356" t="s">
        <v>178</v>
      </c>
      <c r="B11" s="356" t="s">
        <v>255</v>
      </c>
      <c r="C11" s="356" t="s">
        <v>179</v>
      </c>
      <c r="D11" s="356" t="s">
        <v>323</v>
      </c>
      <c r="E11" s="352" t="s">
        <v>257</v>
      </c>
      <c r="F11" s="356" t="s">
        <v>548</v>
      </c>
      <c r="G11" s="352" t="s">
        <v>258</v>
      </c>
    </row>
    <row r="12" spans="1:11" customFormat="1" ht="13.35" customHeight="1" x14ac:dyDescent="0.2">
      <c r="A12" s="212" t="s">
        <v>322</v>
      </c>
      <c r="B12" s="213"/>
      <c r="C12" s="212"/>
      <c r="D12" s="214"/>
      <c r="E12" s="214"/>
      <c r="F12" s="215"/>
      <c r="G12" s="216">
        <v>0</v>
      </c>
    </row>
    <row r="13" spans="1:11" customFormat="1" ht="13.35" customHeight="1" x14ac:dyDescent="0.2">
      <c r="A13" s="212"/>
      <c r="B13" s="213"/>
      <c r="C13" s="217"/>
      <c r="D13" s="214"/>
      <c r="E13" s="214"/>
      <c r="F13" s="215"/>
      <c r="G13" s="214"/>
      <c r="I13" s="154"/>
    </row>
    <row r="14" spans="1:11" customFormat="1" ht="13.35" customHeight="1" x14ac:dyDescent="0.2">
      <c r="A14" s="212"/>
      <c r="B14" s="213"/>
      <c r="C14" s="217"/>
      <c r="D14" s="214"/>
      <c r="E14" s="214"/>
      <c r="F14" s="215"/>
      <c r="G14" s="214"/>
    </row>
    <row r="15" spans="1:11" ht="13.35" customHeight="1" x14ac:dyDescent="0.2">
      <c r="A15" s="212"/>
      <c r="B15" s="213"/>
      <c r="C15" s="217"/>
      <c r="D15" s="214"/>
      <c r="E15" s="214"/>
      <c r="F15" s="215"/>
      <c r="G15" s="214"/>
    </row>
    <row r="16" spans="1:11" ht="13.35" customHeight="1" x14ac:dyDescent="0.2">
      <c r="A16" s="212"/>
      <c r="B16" s="213"/>
      <c r="C16" s="217"/>
      <c r="D16" s="214"/>
      <c r="E16" s="214"/>
      <c r="F16" s="215"/>
      <c r="G16" s="214"/>
    </row>
    <row r="17" spans="1:7" ht="13.15" customHeight="1" x14ac:dyDescent="0.2">
      <c r="A17" s="212"/>
      <c r="B17" s="213"/>
      <c r="C17" s="217"/>
      <c r="D17" s="214"/>
      <c r="E17" s="214"/>
      <c r="F17" s="215"/>
      <c r="G17" s="214"/>
    </row>
    <row r="18" spans="1:7" ht="13.15" customHeight="1" x14ac:dyDescent="0.2">
      <c r="A18" s="212"/>
      <c r="B18" s="213"/>
      <c r="C18" s="217"/>
      <c r="D18" s="214"/>
      <c r="E18" s="214"/>
      <c r="F18" s="215"/>
      <c r="G18" s="214"/>
    </row>
    <row r="19" spans="1:7" ht="13.15" customHeight="1" x14ac:dyDescent="0.2">
      <c r="A19" s="212"/>
      <c r="B19" s="213"/>
      <c r="C19" s="217"/>
      <c r="D19" s="214"/>
      <c r="E19" s="214"/>
      <c r="F19" s="215"/>
      <c r="G19" s="214"/>
    </row>
    <row r="20" spans="1:7" ht="13.15" customHeight="1" x14ac:dyDescent="0.2">
      <c r="A20" s="212"/>
      <c r="B20" s="213"/>
      <c r="C20" s="217"/>
      <c r="D20" s="214"/>
      <c r="E20" s="214"/>
      <c r="F20" s="215"/>
      <c r="G20" s="214"/>
    </row>
    <row r="21" spans="1:7" ht="13.15" customHeight="1" x14ac:dyDescent="0.2">
      <c r="A21" s="212"/>
      <c r="B21" s="213"/>
      <c r="C21" s="217"/>
      <c r="D21" s="214"/>
      <c r="E21" s="214"/>
      <c r="F21" s="215"/>
      <c r="G21" s="214"/>
    </row>
    <row r="22" spans="1:7" ht="13.15" customHeight="1" x14ac:dyDescent="0.2">
      <c r="A22" s="212"/>
      <c r="B22" s="213"/>
      <c r="C22" s="217"/>
      <c r="D22" s="214"/>
      <c r="E22" s="214"/>
      <c r="F22" s="215"/>
      <c r="G22" s="214"/>
    </row>
    <row r="23" spans="1:7" ht="13.15" customHeight="1" x14ac:dyDescent="0.2">
      <c r="A23" s="212"/>
      <c r="B23" s="213"/>
      <c r="C23" s="217"/>
      <c r="D23" s="214"/>
      <c r="E23" s="214"/>
      <c r="F23" s="215"/>
      <c r="G23" s="214"/>
    </row>
    <row r="24" spans="1:7" ht="13.15" customHeight="1" x14ac:dyDescent="0.2">
      <c r="A24" s="212"/>
      <c r="B24" s="213"/>
      <c r="C24" s="217"/>
      <c r="D24" s="214"/>
      <c r="E24" s="214"/>
      <c r="F24" s="215"/>
      <c r="G24" s="214"/>
    </row>
    <row r="25" spans="1:7" ht="13.15" customHeight="1" x14ac:dyDescent="0.2">
      <c r="A25" s="212"/>
      <c r="B25" s="213"/>
      <c r="C25" s="217"/>
      <c r="D25" s="214"/>
      <c r="E25" s="214"/>
      <c r="F25" s="215"/>
      <c r="G25" s="214"/>
    </row>
    <row r="26" spans="1:7" ht="13.15" customHeight="1" x14ac:dyDescent="0.2">
      <c r="A26" s="212"/>
      <c r="B26" s="213"/>
      <c r="C26" s="217"/>
      <c r="D26" s="214"/>
      <c r="E26" s="214"/>
      <c r="F26" s="215"/>
      <c r="G26" s="214"/>
    </row>
    <row r="27" spans="1:7" ht="13.15" customHeight="1" x14ac:dyDescent="0.2">
      <c r="A27" s="212"/>
      <c r="B27" s="213"/>
      <c r="C27" s="217"/>
      <c r="D27" s="214"/>
      <c r="E27" s="214"/>
      <c r="F27" s="215"/>
      <c r="G27" s="214"/>
    </row>
    <row r="28" spans="1:7" ht="13.15" customHeight="1" x14ac:dyDescent="0.2">
      <c r="A28" s="212"/>
      <c r="B28" s="213"/>
      <c r="C28" s="217"/>
      <c r="D28" s="214"/>
      <c r="E28" s="214"/>
      <c r="F28" s="215"/>
      <c r="G28" s="214"/>
    </row>
    <row r="29" spans="1:7" ht="13.15" customHeight="1" x14ac:dyDescent="0.2">
      <c r="A29" s="212"/>
      <c r="B29" s="213"/>
      <c r="C29" s="217"/>
      <c r="D29" s="214"/>
      <c r="E29" s="214"/>
      <c r="F29" s="215"/>
      <c r="G29" s="214"/>
    </row>
    <row r="30" spans="1:7" ht="13.15" customHeight="1" x14ac:dyDescent="0.2">
      <c r="A30" s="212"/>
      <c r="B30" s="213"/>
      <c r="C30" s="217"/>
      <c r="D30" s="214"/>
      <c r="E30" s="214"/>
      <c r="F30" s="215"/>
      <c r="G30" s="214"/>
    </row>
    <row r="31" spans="1:7" ht="13.15" customHeight="1" x14ac:dyDescent="0.2">
      <c r="A31" s="212"/>
      <c r="B31" s="213"/>
      <c r="C31" s="217"/>
      <c r="D31" s="214"/>
      <c r="E31" s="214"/>
      <c r="F31" s="215"/>
      <c r="G31" s="214"/>
    </row>
    <row r="32" spans="1:7" ht="13.15" customHeight="1" x14ac:dyDescent="0.2">
      <c r="A32" s="212"/>
      <c r="B32" s="213"/>
      <c r="C32" s="217"/>
      <c r="D32" s="214"/>
      <c r="E32" s="214"/>
      <c r="F32" s="215"/>
      <c r="G32" s="214"/>
    </row>
    <row r="33" spans="1:7" ht="13.15" customHeight="1" x14ac:dyDescent="0.2">
      <c r="A33" s="212"/>
      <c r="B33" s="213"/>
      <c r="C33" s="217"/>
      <c r="D33" s="214"/>
      <c r="E33" s="214"/>
      <c r="F33" s="215"/>
      <c r="G33" s="214"/>
    </row>
    <row r="34" spans="1:7" ht="13.15" customHeight="1" x14ac:dyDescent="0.2">
      <c r="A34" s="212"/>
      <c r="B34" s="213"/>
      <c r="C34" s="217"/>
      <c r="D34" s="214"/>
      <c r="E34" s="214"/>
      <c r="F34" s="215"/>
      <c r="G34" s="214"/>
    </row>
    <row r="35" spans="1:7" ht="13.15" customHeight="1" x14ac:dyDescent="0.2">
      <c r="A35" s="212"/>
      <c r="B35" s="213"/>
      <c r="C35" s="217"/>
      <c r="D35" s="214"/>
      <c r="E35" s="214"/>
      <c r="F35" s="215"/>
      <c r="G35" s="214"/>
    </row>
    <row r="36" spans="1:7" ht="13.15" customHeight="1" x14ac:dyDescent="0.2">
      <c r="A36" s="212"/>
      <c r="B36" s="213"/>
      <c r="C36" s="217"/>
      <c r="D36" s="214"/>
      <c r="E36" s="214"/>
      <c r="F36" s="215"/>
      <c r="G36" s="214"/>
    </row>
    <row r="37" spans="1:7" ht="13.15" customHeight="1" x14ac:dyDescent="0.2">
      <c r="A37" s="212"/>
      <c r="B37" s="213"/>
      <c r="C37" s="217"/>
      <c r="D37" s="214"/>
      <c r="E37" s="214"/>
      <c r="F37" s="215"/>
      <c r="G37" s="214"/>
    </row>
    <row r="38" spans="1:7" ht="13.15" customHeight="1" x14ac:dyDescent="0.2">
      <c r="A38" s="212"/>
      <c r="B38" s="213"/>
      <c r="C38" s="217"/>
      <c r="D38" s="214"/>
      <c r="E38" s="214"/>
      <c r="F38" s="215"/>
      <c r="G38" s="214"/>
    </row>
    <row r="39" spans="1:7" ht="13.15" customHeight="1" x14ac:dyDescent="0.2">
      <c r="A39" s="212"/>
      <c r="B39" s="213"/>
      <c r="C39" s="217"/>
      <c r="D39" s="214"/>
      <c r="E39" s="214"/>
      <c r="F39" s="215"/>
      <c r="G39" s="214"/>
    </row>
    <row r="40" spans="1:7" ht="13.15" customHeight="1" x14ac:dyDescent="0.2">
      <c r="A40" s="212"/>
      <c r="B40" s="213"/>
      <c r="C40" s="217"/>
      <c r="D40" s="214"/>
      <c r="E40" s="214"/>
      <c r="F40" s="215"/>
      <c r="G40" s="214"/>
    </row>
    <row r="41" spans="1:7" ht="13.15" customHeight="1" x14ac:dyDescent="0.2">
      <c r="A41" s="212"/>
      <c r="B41" s="213"/>
      <c r="C41" s="217"/>
      <c r="D41" s="214"/>
      <c r="E41" s="214"/>
      <c r="F41" s="215"/>
      <c r="G41" s="214"/>
    </row>
    <row r="42" spans="1:7" ht="13.15" customHeight="1" x14ac:dyDescent="0.2">
      <c r="A42" s="212"/>
      <c r="B42" s="213"/>
      <c r="C42" s="217"/>
      <c r="D42" s="214"/>
      <c r="E42" s="214"/>
      <c r="F42" s="215"/>
      <c r="G42" s="214"/>
    </row>
    <row r="43" spans="1:7" ht="13.15" customHeight="1" x14ac:dyDescent="0.2">
      <c r="A43" s="212"/>
      <c r="B43" s="213"/>
      <c r="C43" s="217"/>
      <c r="D43" s="214"/>
      <c r="E43" s="214"/>
      <c r="F43" s="215"/>
      <c r="G43" s="214"/>
    </row>
    <row r="44" spans="1:7" ht="13.15" customHeight="1" x14ac:dyDescent="0.2">
      <c r="A44" s="212"/>
      <c r="B44" s="213"/>
      <c r="C44" s="217"/>
      <c r="D44" s="214"/>
      <c r="E44" s="214"/>
      <c r="F44" s="215"/>
      <c r="G44" s="214"/>
    </row>
    <row r="45" spans="1:7" ht="13.15" customHeight="1" x14ac:dyDescent="0.2">
      <c r="A45" s="212"/>
      <c r="B45" s="213"/>
      <c r="C45" s="217"/>
      <c r="D45" s="214"/>
      <c r="E45" s="214"/>
      <c r="F45" s="215"/>
      <c r="G45" s="214"/>
    </row>
    <row r="46" spans="1:7" ht="13.15" customHeight="1" x14ac:dyDescent="0.2">
      <c r="A46" s="212"/>
      <c r="B46" s="213"/>
      <c r="C46" s="217"/>
      <c r="D46" s="214"/>
      <c r="E46" s="214"/>
      <c r="F46" s="215"/>
      <c r="G46" s="214"/>
    </row>
    <row r="47" spans="1:7" ht="13.15" customHeight="1" x14ac:dyDescent="0.2">
      <c r="A47" s="212"/>
      <c r="B47" s="213"/>
      <c r="C47" s="217"/>
      <c r="D47" s="214"/>
      <c r="E47" s="214"/>
      <c r="F47" s="215"/>
      <c r="G47" s="214"/>
    </row>
    <row r="48" spans="1:7" ht="13.15" customHeight="1" x14ac:dyDescent="0.2">
      <c r="A48" s="212"/>
      <c r="B48" s="213"/>
      <c r="C48" s="217"/>
      <c r="D48" s="214"/>
      <c r="E48" s="214"/>
      <c r="F48" s="215"/>
      <c r="G48" s="214"/>
    </row>
    <row r="49" spans="1:7" ht="13.15" customHeight="1" x14ac:dyDescent="0.2">
      <c r="A49" s="212"/>
      <c r="B49" s="213"/>
      <c r="C49" s="217"/>
      <c r="D49" s="214"/>
      <c r="E49" s="214"/>
      <c r="F49" s="215"/>
      <c r="G49" s="214"/>
    </row>
    <row r="50" spans="1:7" ht="13.15" customHeight="1" x14ac:dyDescent="0.2">
      <c r="A50" s="212"/>
      <c r="B50" s="213"/>
      <c r="C50" s="217"/>
      <c r="D50" s="214"/>
      <c r="E50" s="214"/>
      <c r="F50" s="215"/>
      <c r="G50" s="214"/>
    </row>
    <row r="51" spans="1:7" ht="13.15" customHeight="1" x14ac:dyDescent="0.2">
      <c r="A51" s="212"/>
      <c r="B51" s="213"/>
      <c r="C51" s="217"/>
      <c r="D51" s="214"/>
      <c r="E51" s="214"/>
      <c r="F51" s="215"/>
      <c r="G51" s="214"/>
    </row>
    <row r="52" spans="1:7" ht="13.15" customHeight="1" x14ac:dyDescent="0.2">
      <c r="A52" s="212"/>
      <c r="B52" s="213"/>
      <c r="C52" s="217"/>
      <c r="D52" s="214"/>
      <c r="E52" s="214"/>
      <c r="F52" s="215"/>
      <c r="G52" s="214"/>
    </row>
    <row r="53" spans="1:7" ht="13.15" customHeight="1" x14ac:dyDescent="0.2">
      <c r="A53" s="212"/>
      <c r="B53" s="213"/>
      <c r="C53" s="217"/>
      <c r="D53" s="214"/>
      <c r="E53" s="214"/>
      <c r="F53" s="215"/>
      <c r="G53" s="214"/>
    </row>
    <row r="54" spans="1:7" ht="13.15" customHeight="1" x14ac:dyDescent="0.2"/>
    <row r="55" spans="1:7" ht="13.15" customHeight="1" x14ac:dyDescent="0.2"/>
    <row r="56" spans="1:7" ht="13.15" customHeight="1" x14ac:dyDescent="0.2">
      <c r="A56" s="836" t="s">
        <v>148</v>
      </c>
      <c r="B56" s="837"/>
      <c r="C56" s="837"/>
      <c r="D56" s="838"/>
      <c r="E56" s="1"/>
      <c r="F56" s="1"/>
    </row>
    <row r="57" spans="1:7" x14ac:dyDescent="0.2">
      <c r="A57" s="649"/>
      <c r="B57" s="567"/>
      <c r="C57" s="567"/>
      <c r="D57" s="650"/>
      <c r="E57" s="235"/>
      <c r="F57" s="235"/>
    </row>
    <row r="58" spans="1:7" x14ac:dyDescent="0.2">
      <c r="A58" s="649"/>
      <c r="B58" s="567"/>
      <c r="C58" s="567"/>
      <c r="D58" s="650"/>
      <c r="E58" s="235"/>
      <c r="F58" s="235"/>
    </row>
    <row r="59" spans="1:7" x14ac:dyDescent="0.2">
      <c r="A59" s="649"/>
      <c r="B59" s="567"/>
      <c r="C59" s="567"/>
      <c r="D59" s="650"/>
      <c r="E59" s="235"/>
      <c r="F59" s="235"/>
    </row>
    <row r="60" spans="1:7" x14ac:dyDescent="0.2">
      <c r="A60" s="651"/>
      <c r="B60" s="652"/>
      <c r="C60" s="652"/>
      <c r="D60" s="653"/>
      <c r="E60" s="235"/>
      <c r="F60" s="235"/>
    </row>
  </sheetData>
  <sheetProtection selectLockedCells="1"/>
  <mergeCells count="5">
    <mergeCell ref="B5:G5"/>
    <mergeCell ref="B9:G9"/>
    <mergeCell ref="A57:D60"/>
    <mergeCell ref="I3:K3"/>
    <mergeCell ref="A56:D56"/>
  </mergeCells>
  <dataValidations count="9">
    <dataValidation allowBlank="1" showInputMessage="1" showErrorMessage="1" promptTitle="OHJE" prompt="Kirjaa budetin toiminto-välilehdille hakemuslomakkeelle kirjaamasi toiminnot yksi kerrallaan." sqref="G10 JC10 SY10 ACU10 AMQ10 AWM10 BGI10 BQE10 CAA10 CJW10 CTS10 DDO10 DNK10 DXG10 EHC10 EQY10 FAU10 FKQ10 FUM10 GEI10 GOE10 GYA10 HHW10 HRS10 IBO10 ILK10 IVG10 JFC10 JOY10 JYU10 KIQ10 KSM10 LCI10 LME10 LWA10 MFW10 MPS10 MZO10 NJK10 NTG10 ODC10 OMY10 OWU10 PGQ10 PQM10 QAI10 QKE10 QUA10 RDW10 RNS10 RXO10 SHK10 SRG10 TBC10 TKY10 TUU10 UEQ10 UOM10 UYI10 VIE10 VSA10 WBW10 WLS10 WVO10 G65546 JC65546 SY65546 ACU65546 AMQ65546 AWM65546 BGI65546 BQE65546 CAA65546 CJW65546 CTS65546 DDO65546 DNK65546 DXG65546 EHC65546 EQY65546 FAU65546 FKQ65546 FUM65546 GEI65546 GOE65546 GYA65546 HHW65546 HRS65546 IBO65546 ILK65546 IVG65546 JFC65546 JOY65546 JYU65546 KIQ65546 KSM65546 LCI65546 LME65546 LWA65546 MFW65546 MPS65546 MZO65546 NJK65546 NTG65546 ODC65546 OMY65546 OWU65546 PGQ65546 PQM65546 QAI65546 QKE65546 QUA65546 RDW65546 RNS65546 RXO65546 SHK65546 SRG65546 TBC65546 TKY65546 TUU65546 UEQ65546 UOM65546 UYI65546 VIE65546 VSA65546 WBW65546 WLS65546 WVO65546 G131082 JC131082 SY131082 ACU131082 AMQ131082 AWM131082 BGI131082 BQE131082 CAA131082 CJW131082 CTS131082 DDO131082 DNK131082 DXG131082 EHC131082 EQY131082 FAU131082 FKQ131082 FUM131082 GEI131082 GOE131082 GYA131082 HHW131082 HRS131082 IBO131082 ILK131082 IVG131082 JFC131082 JOY131082 JYU131082 KIQ131082 KSM131082 LCI131082 LME131082 LWA131082 MFW131082 MPS131082 MZO131082 NJK131082 NTG131082 ODC131082 OMY131082 OWU131082 PGQ131082 PQM131082 QAI131082 QKE131082 QUA131082 RDW131082 RNS131082 RXO131082 SHK131082 SRG131082 TBC131082 TKY131082 TUU131082 UEQ131082 UOM131082 UYI131082 VIE131082 VSA131082 WBW131082 WLS131082 WVO131082 G196618 JC196618 SY196618 ACU196618 AMQ196618 AWM196618 BGI196618 BQE196618 CAA196618 CJW196618 CTS196618 DDO196618 DNK196618 DXG196618 EHC196618 EQY196618 FAU196618 FKQ196618 FUM196618 GEI196618 GOE196618 GYA196618 HHW196618 HRS196618 IBO196618 ILK196618 IVG196618 JFC196618 JOY196618 JYU196618 KIQ196618 KSM196618 LCI196618 LME196618 LWA196618 MFW196618 MPS196618 MZO196618 NJK196618 NTG196618 ODC196618 OMY196618 OWU196618 PGQ196618 PQM196618 QAI196618 QKE196618 QUA196618 RDW196618 RNS196618 RXO196618 SHK196618 SRG196618 TBC196618 TKY196618 TUU196618 UEQ196618 UOM196618 UYI196618 VIE196618 VSA196618 WBW196618 WLS196618 WVO196618 G262154 JC262154 SY262154 ACU262154 AMQ262154 AWM262154 BGI262154 BQE262154 CAA262154 CJW262154 CTS262154 DDO262154 DNK262154 DXG262154 EHC262154 EQY262154 FAU262154 FKQ262154 FUM262154 GEI262154 GOE262154 GYA262154 HHW262154 HRS262154 IBO262154 ILK262154 IVG262154 JFC262154 JOY262154 JYU262154 KIQ262154 KSM262154 LCI262154 LME262154 LWA262154 MFW262154 MPS262154 MZO262154 NJK262154 NTG262154 ODC262154 OMY262154 OWU262154 PGQ262154 PQM262154 QAI262154 QKE262154 QUA262154 RDW262154 RNS262154 RXO262154 SHK262154 SRG262154 TBC262154 TKY262154 TUU262154 UEQ262154 UOM262154 UYI262154 VIE262154 VSA262154 WBW262154 WLS262154 WVO262154 G327690 JC327690 SY327690 ACU327690 AMQ327690 AWM327690 BGI327690 BQE327690 CAA327690 CJW327690 CTS327690 DDO327690 DNK327690 DXG327690 EHC327690 EQY327690 FAU327690 FKQ327690 FUM327690 GEI327690 GOE327690 GYA327690 HHW327690 HRS327690 IBO327690 ILK327690 IVG327690 JFC327690 JOY327690 JYU327690 KIQ327690 KSM327690 LCI327690 LME327690 LWA327690 MFW327690 MPS327690 MZO327690 NJK327690 NTG327690 ODC327690 OMY327690 OWU327690 PGQ327690 PQM327690 QAI327690 QKE327690 QUA327690 RDW327690 RNS327690 RXO327690 SHK327690 SRG327690 TBC327690 TKY327690 TUU327690 UEQ327690 UOM327690 UYI327690 VIE327690 VSA327690 WBW327690 WLS327690 WVO327690 G393226 JC393226 SY393226 ACU393226 AMQ393226 AWM393226 BGI393226 BQE393226 CAA393226 CJW393226 CTS393226 DDO393226 DNK393226 DXG393226 EHC393226 EQY393226 FAU393226 FKQ393226 FUM393226 GEI393226 GOE393226 GYA393226 HHW393226 HRS393226 IBO393226 ILK393226 IVG393226 JFC393226 JOY393226 JYU393226 KIQ393226 KSM393226 LCI393226 LME393226 LWA393226 MFW393226 MPS393226 MZO393226 NJK393226 NTG393226 ODC393226 OMY393226 OWU393226 PGQ393226 PQM393226 QAI393226 QKE393226 QUA393226 RDW393226 RNS393226 RXO393226 SHK393226 SRG393226 TBC393226 TKY393226 TUU393226 UEQ393226 UOM393226 UYI393226 VIE393226 VSA393226 WBW393226 WLS393226 WVO393226 G458762 JC458762 SY458762 ACU458762 AMQ458762 AWM458762 BGI458762 BQE458762 CAA458762 CJW458762 CTS458762 DDO458762 DNK458762 DXG458762 EHC458762 EQY458762 FAU458762 FKQ458762 FUM458762 GEI458762 GOE458762 GYA458762 HHW458762 HRS458762 IBO458762 ILK458762 IVG458762 JFC458762 JOY458762 JYU458762 KIQ458762 KSM458762 LCI458762 LME458762 LWA458762 MFW458762 MPS458762 MZO458762 NJK458762 NTG458762 ODC458762 OMY458762 OWU458762 PGQ458762 PQM458762 QAI458762 QKE458762 QUA458762 RDW458762 RNS458762 RXO458762 SHK458762 SRG458762 TBC458762 TKY458762 TUU458762 UEQ458762 UOM458762 UYI458762 VIE458762 VSA458762 WBW458762 WLS458762 WVO458762 G524298 JC524298 SY524298 ACU524298 AMQ524298 AWM524298 BGI524298 BQE524298 CAA524298 CJW524298 CTS524298 DDO524298 DNK524298 DXG524298 EHC524298 EQY524298 FAU524298 FKQ524298 FUM524298 GEI524298 GOE524298 GYA524298 HHW524298 HRS524298 IBO524298 ILK524298 IVG524298 JFC524298 JOY524298 JYU524298 KIQ524298 KSM524298 LCI524298 LME524298 LWA524298 MFW524298 MPS524298 MZO524298 NJK524298 NTG524298 ODC524298 OMY524298 OWU524298 PGQ524298 PQM524298 QAI524298 QKE524298 QUA524298 RDW524298 RNS524298 RXO524298 SHK524298 SRG524298 TBC524298 TKY524298 TUU524298 UEQ524298 UOM524298 UYI524298 VIE524298 VSA524298 WBW524298 WLS524298 WVO524298 G589834 JC589834 SY589834 ACU589834 AMQ589834 AWM589834 BGI589834 BQE589834 CAA589834 CJW589834 CTS589834 DDO589834 DNK589834 DXG589834 EHC589834 EQY589834 FAU589834 FKQ589834 FUM589834 GEI589834 GOE589834 GYA589834 HHW589834 HRS589834 IBO589834 ILK589834 IVG589834 JFC589834 JOY589834 JYU589834 KIQ589834 KSM589834 LCI589834 LME589834 LWA589834 MFW589834 MPS589834 MZO589834 NJK589834 NTG589834 ODC589834 OMY589834 OWU589834 PGQ589834 PQM589834 QAI589834 QKE589834 QUA589834 RDW589834 RNS589834 RXO589834 SHK589834 SRG589834 TBC589834 TKY589834 TUU589834 UEQ589834 UOM589834 UYI589834 VIE589834 VSA589834 WBW589834 WLS589834 WVO589834 G655370 JC655370 SY655370 ACU655370 AMQ655370 AWM655370 BGI655370 BQE655370 CAA655370 CJW655370 CTS655370 DDO655370 DNK655370 DXG655370 EHC655370 EQY655370 FAU655370 FKQ655370 FUM655370 GEI655370 GOE655370 GYA655370 HHW655370 HRS655370 IBO655370 ILK655370 IVG655370 JFC655370 JOY655370 JYU655370 KIQ655370 KSM655370 LCI655370 LME655370 LWA655370 MFW655370 MPS655370 MZO655370 NJK655370 NTG655370 ODC655370 OMY655370 OWU655370 PGQ655370 PQM655370 QAI655370 QKE655370 QUA655370 RDW655370 RNS655370 RXO655370 SHK655370 SRG655370 TBC655370 TKY655370 TUU655370 UEQ655370 UOM655370 UYI655370 VIE655370 VSA655370 WBW655370 WLS655370 WVO655370 G720906 JC720906 SY720906 ACU720906 AMQ720906 AWM720906 BGI720906 BQE720906 CAA720906 CJW720906 CTS720906 DDO720906 DNK720906 DXG720906 EHC720906 EQY720906 FAU720906 FKQ720906 FUM720906 GEI720906 GOE720906 GYA720906 HHW720906 HRS720906 IBO720906 ILK720906 IVG720906 JFC720906 JOY720906 JYU720906 KIQ720906 KSM720906 LCI720906 LME720906 LWA720906 MFW720906 MPS720906 MZO720906 NJK720906 NTG720906 ODC720906 OMY720906 OWU720906 PGQ720906 PQM720906 QAI720906 QKE720906 QUA720906 RDW720906 RNS720906 RXO720906 SHK720906 SRG720906 TBC720906 TKY720906 TUU720906 UEQ720906 UOM720906 UYI720906 VIE720906 VSA720906 WBW720906 WLS720906 WVO720906 G786442 JC786442 SY786442 ACU786442 AMQ786442 AWM786442 BGI786442 BQE786442 CAA786442 CJW786442 CTS786442 DDO786442 DNK786442 DXG786442 EHC786442 EQY786442 FAU786442 FKQ786442 FUM786442 GEI786442 GOE786442 GYA786442 HHW786442 HRS786442 IBO786442 ILK786442 IVG786442 JFC786442 JOY786442 JYU786442 KIQ786442 KSM786442 LCI786442 LME786442 LWA786442 MFW786442 MPS786442 MZO786442 NJK786442 NTG786442 ODC786442 OMY786442 OWU786442 PGQ786442 PQM786442 QAI786442 QKE786442 QUA786442 RDW786442 RNS786442 RXO786442 SHK786442 SRG786442 TBC786442 TKY786442 TUU786442 UEQ786442 UOM786442 UYI786442 VIE786442 VSA786442 WBW786442 WLS786442 WVO786442 G851978 JC851978 SY851978 ACU851978 AMQ851978 AWM851978 BGI851978 BQE851978 CAA851978 CJW851978 CTS851978 DDO851978 DNK851978 DXG851978 EHC851978 EQY851978 FAU851978 FKQ851978 FUM851978 GEI851978 GOE851978 GYA851978 HHW851978 HRS851978 IBO851978 ILK851978 IVG851978 JFC851978 JOY851978 JYU851978 KIQ851978 KSM851978 LCI851978 LME851978 LWA851978 MFW851978 MPS851978 MZO851978 NJK851978 NTG851978 ODC851978 OMY851978 OWU851978 PGQ851978 PQM851978 QAI851978 QKE851978 QUA851978 RDW851978 RNS851978 RXO851978 SHK851978 SRG851978 TBC851978 TKY851978 TUU851978 UEQ851978 UOM851978 UYI851978 VIE851978 VSA851978 WBW851978 WLS851978 WVO851978 G917514 JC917514 SY917514 ACU917514 AMQ917514 AWM917514 BGI917514 BQE917514 CAA917514 CJW917514 CTS917514 DDO917514 DNK917514 DXG917514 EHC917514 EQY917514 FAU917514 FKQ917514 FUM917514 GEI917514 GOE917514 GYA917514 HHW917514 HRS917514 IBO917514 ILK917514 IVG917514 JFC917514 JOY917514 JYU917514 KIQ917514 KSM917514 LCI917514 LME917514 LWA917514 MFW917514 MPS917514 MZO917514 NJK917514 NTG917514 ODC917514 OMY917514 OWU917514 PGQ917514 PQM917514 QAI917514 QKE917514 QUA917514 RDW917514 RNS917514 RXO917514 SHK917514 SRG917514 TBC917514 TKY917514 TUU917514 UEQ917514 UOM917514 UYI917514 VIE917514 VSA917514 WBW917514 WLS917514 WVO917514 G983050 JC983050 SY983050 ACU983050 AMQ983050 AWM983050 BGI983050 BQE983050 CAA983050 CJW983050 CTS983050 DDO983050 DNK983050 DXG983050 EHC983050 EQY983050 FAU983050 FKQ983050 FUM983050 GEI983050 GOE983050 GYA983050 HHW983050 HRS983050 IBO983050 ILK983050 IVG983050 JFC983050 JOY983050 JYU983050 KIQ983050 KSM983050 LCI983050 LME983050 LWA983050 MFW983050 MPS983050 MZO983050 NJK983050 NTG983050 ODC983050 OMY983050 OWU983050 PGQ983050 PQM983050 QAI983050 QKE983050 QUA983050 RDW983050 RNS983050 RXO983050 SHK983050 SRG983050 TBC983050 TKY983050 TUU983050 UEQ983050 UOM983050 UYI983050 VIE983050 VSA983050 WBW983050 WLS983050 WVO983050"/>
    <dataValidation allowBlank="1" showInputMessage="1" showErrorMessage="1" promptTitle="OHJE" prompt="Kirjaa tähän budjetoidut kustannukset kustannuslajitasolla." sqref="D12 IZ12 SV12 ACR12 AMN12 AWJ12 BGF12 BQB12 BZX12 CJT12 CTP12 DDL12 DNH12 DXD12 EGZ12 EQV12 FAR12 FKN12 FUJ12 GEF12 GOB12 GXX12 HHT12 HRP12 IBL12 ILH12 IVD12 JEZ12 JOV12 JYR12 KIN12 KSJ12 LCF12 LMB12 LVX12 MFT12 MPP12 MZL12 NJH12 NTD12 OCZ12 OMV12 OWR12 PGN12 PQJ12 QAF12 QKB12 QTX12 RDT12 RNP12 RXL12 SHH12 SRD12 TAZ12 TKV12 TUR12 UEN12 UOJ12 UYF12 VIB12 VRX12 WBT12 WLP12 WVL12 D65548 IZ65548 SV65548 ACR65548 AMN65548 AWJ65548 BGF65548 BQB65548 BZX65548 CJT65548 CTP65548 DDL65548 DNH65548 DXD65548 EGZ65548 EQV65548 FAR65548 FKN65548 FUJ65548 GEF65548 GOB65548 GXX65548 HHT65548 HRP65548 IBL65548 ILH65548 IVD65548 JEZ65548 JOV65548 JYR65548 KIN65548 KSJ65548 LCF65548 LMB65548 LVX65548 MFT65548 MPP65548 MZL65548 NJH65548 NTD65548 OCZ65548 OMV65548 OWR65548 PGN65548 PQJ65548 QAF65548 QKB65548 QTX65548 RDT65548 RNP65548 RXL65548 SHH65548 SRD65548 TAZ65548 TKV65548 TUR65548 UEN65548 UOJ65548 UYF65548 VIB65548 VRX65548 WBT65548 WLP65548 WVL65548 D131084 IZ131084 SV131084 ACR131084 AMN131084 AWJ131084 BGF131084 BQB131084 BZX131084 CJT131084 CTP131084 DDL131084 DNH131084 DXD131084 EGZ131084 EQV131084 FAR131084 FKN131084 FUJ131084 GEF131084 GOB131084 GXX131084 HHT131084 HRP131084 IBL131084 ILH131084 IVD131084 JEZ131084 JOV131084 JYR131084 KIN131084 KSJ131084 LCF131084 LMB131084 LVX131084 MFT131084 MPP131084 MZL131084 NJH131084 NTD131084 OCZ131084 OMV131084 OWR131084 PGN131084 PQJ131084 QAF131084 QKB131084 QTX131084 RDT131084 RNP131084 RXL131084 SHH131084 SRD131084 TAZ131084 TKV131084 TUR131084 UEN131084 UOJ131084 UYF131084 VIB131084 VRX131084 WBT131084 WLP131084 WVL131084 D196620 IZ196620 SV196620 ACR196620 AMN196620 AWJ196620 BGF196620 BQB196620 BZX196620 CJT196620 CTP196620 DDL196620 DNH196620 DXD196620 EGZ196620 EQV196620 FAR196620 FKN196620 FUJ196620 GEF196620 GOB196620 GXX196620 HHT196620 HRP196620 IBL196620 ILH196620 IVD196620 JEZ196620 JOV196620 JYR196620 KIN196620 KSJ196620 LCF196620 LMB196620 LVX196620 MFT196620 MPP196620 MZL196620 NJH196620 NTD196620 OCZ196620 OMV196620 OWR196620 PGN196620 PQJ196620 QAF196620 QKB196620 QTX196620 RDT196620 RNP196620 RXL196620 SHH196620 SRD196620 TAZ196620 TKV196620 TUR196620 UEN196620 UOJ196620 UYF196620 VIB196620 VRX196620 WBT196620 WLP196620 WVL196620 D262156 IZ262156 SV262156 ACR262156 AMN262156 AWJ262156 BGF262156 BQB262156 BZX262156 CJT262156 CTP262156 DDL262156 DNH262156 DXD262156 EGZ262156 EQV262156 FAR262156 FKN262156 FUJ262156 GEF262156 GOB262156 GXX262156 HHT262156 HRP262156 IBL262156 ILH262156 IVD262156 JEZ262156 JOV262156 JYR262156 KIN262156 KSJ262156 LCF262156 LMB262156 LVX262156 MFT262156 MPP262156 MZL262156 NJH262156 NTD262156 OCZ262156 OMV262156 OWR262156 PGN262156 PQJ262156 QAF262156 QKB262156 QTX262156 RDT262156 RNP262156 RXL262156 SHH262156 SRD262156 TAZ262156 TKV262156 TUR262156 UEN262156 UOJ262156 UYF262156 VIB262156 VRX262156 WBT262156 WLP262156 WVL262156 D327692 IZ327692 SV327692 ACR327692 AMN327692 AWJ327692 BGF327692 BQB327692 BZX327692 CJT327692 CTP327692 DDL327692 DNH327692 DXD327692 EGZ327692 EQV327692 FAR327692 FKN327692 FUJ327692 GEF327692 GOB327692 GXX327692 HHT327692 HRP327692 IBL327692 ILH327692 IVD327692 JEZ327692 JOV327692 JYR327692 KIN327692 KSJ327692 LCF327692 LMB327692 LVX327692 MFT327692 MPP327692 MZL327692 NJH327692 NTD327692 OCZ327692 OMV327692 OWR327692 PGN327692 PQJ327692 QAF327692 QKB327692 QTX327692 RDT327692 RNP327692 RXL327692 SHH327692 SRD327692 TAZ327692 TKV327692 TUR327692 UEN327692 UOJ327692 UYF327692 VIB327692 VRX327692 WBT327692 WLP327692 WVL327692 D393228 IZ393228 SV393228 ACR393228 AMN393228 AWJ393228 BGF393228 BQB393228 BZX393228 CJT393228 CTP393228 DDL393228 DNH393228 DXD393228 EGZ393228 EQV393228 FAR393228 FKN393228 FUJ393228 GEF393228 GOB393228 GXX393228 HHT393228 HRP393228 IBL393228 ILH393228 IVD393228 JEZ393228 JOV393228 JYR393228 KIN393228 KSJ393228 LCF393228 LMB393228 LVX393228 MFT393228 MPP393228 MZL393228 NJH393228 NTD393228 OCZ393228 OMV393228 OWR393228 PGN393228 PQJ393228 QAF393228 QKB393228 QTX393228 RDT393228 RNP393228 RXL393228 SHH393228 SRD393228 TAZ393228 TKV393228 TUR393228 UEN393228 UOJ393228 UYF393228 VIB393228 VRX393228 WBT393228 WLP393228 WVL393228 D458764 IZ458764 SV458764 ACR458764 AMN458764 AWJ458764 BGF458764 BQB458764 BZX458764 CJT458764 CTP458764 DDL458764 DNH458764 DXD458764 EGZ458764 EQV458764 FAR458764 FKN458764 FUJ458764 GEF458764 GOB458764 GXX458764 HHT458764 HRP458764 IBL458764 ILH458764 IVD458764 JEZ458764 JOV458764 JYR458764 KIN458764 KSJ458764 LCF458764 LMB458764 LVX458764 MFT458764 MPP458764 MZL458764 NJH458764 NTD458764 OCZ458764 OMV458764 OWR458764 PGN458764 PQJ458764 QAF458764 QKB458764 QTX458764 RDT458764 RNP458764 RXL458764 SHH458764 SRD458764 TAZ458764 TKV458764 TUR458764 UEN458764 UOJ458764 UYF458764 VIB458764 VRX458764 WBT458764 WLP458764 WVL458764 D524300 IZ524300 SV524300 ACR524300 AMN524300 AWJ524300 BGF524300 BQB524300 BZX524300 CJT524300 CTP524300 DDL524300 DNH524300 DXD524300 EGZ524300 EQV524300 FAR524300 FKN524300 FUJ524300 GEF524300 GOB524300 GXX524300 HHT524300 HRP524300 IBL524300 ILH524300 IVD524300 JEZ524300 JOV524300 JYR524300 KIN524300 KSJ524300 LCF524300 LMB524300 LVX524300 MFT524300 MPP524300 MZL524300 NJH524300 NTD524300 OCZ524300 OMV524300 OWR524300 PGN524300 PQJ524300 QAF524300 QKB524300 QTX524300 RDT524300 RNP524300 RXL524300 SHH524300 SRD524300 TAZ524300 TKV524300 TUR524300 UEN524300 UOJ524300 UYF524300 VIB524300 VRX524300 WBT524300 WLP524300 WVL524300 D589836 IZ589836 SV589836 ACR589836 AMN589836 AWJ589836 BGF589836 BQB589836 BZX589836 CJT589836 CTP589836 DDL589836 DNH589836 DXD589836 EGZ589836 EQV589836 FAR589836 FKN589836 FUJ589836 GEF589836 GOB589836 GXX589836 HHT589836 HRP589836 IBL589836 ILH589836 IVD589836 JEZ589836 JOV589836 JYR589836 KIN589836 KSJ589836 LCF589836 LMB589836 LVX589836 MFT589836 MPP589836 MZL589836 NJH589836 NTD589836 OCZ589836 OMV589836 OWR589836 PGN589836 PQJ589836 QAF589836 QKB589836 QTX589836 RDT589836 RNP589836 RXL589836 SHH589836 SRD589836 TAZ589836 TKV589836 TUR589836 UEN589836 UOJ589836 UYF589836 VIB589836 VRX589836 WBT589836 WLP589836 WVL589836 D655372 IZ655372 SV655372 ACR655372 AMN655372 AWJ655372 BGF655372 BQB655372 BZX655372 CJT655372 CTP655372 DDL655372 DNH655372 DXD655372 EGZ655372 EQV655372 FAR655372 FKN655372 FUJ655372 GEF655372 GOB655372 GXX655372 HHT655372 HRP655372 IBL655372 ILH655372 IVD655372 JEZ655372 JOV655372 JYR655372 KIN655372 KSJ655372 LCF655372 LMB655372 LVX655372 MFT655372 MPP655372 MZL655372 NJH655372 NTD655372 OCZ655372 OMV655372 OWR655372 PGN655372 PQJ655372 QAF655372 QKB655372 QTX655372 RDT655372 RNP655372 RXL655372 SHH655372 SRD655372 TAZ655372 TKV655372 TUR655372 UEN655372 UOJ655372 UYF655372 VIB655372 VRX655372 WBT655372 WLP655372 WVL655372 D720908 IZ720908 SV720908 ACR720908 AMN720908 AWJ720908 BGF720908 BQB720908 BZX720908 CJT720908 CTP720908 DDL720908 DNH720908 DXD720908 EGZ720908 EQV720908 FAR720908 FKN720908 FUJ720908 GEF720908 GOB720908 GXX720908 HHT720908 HRP720908 IBL720908 ILH720908 IVD720908 JEZ720908 JOV720908 JYR720908 KIN720908 KSJ720908 LCF720908 LMB720908 LVX720908 MFT720908 MPP720908 MZL720908 NJH720908 NTD720908 OCZ720908 OMV720908 OWR720908 PGN720908 PQJ720908 QAF720908 QKB720908 QTX720908 RDT720908 RNP720908 RXL720908 SHH720908 SRD720908 TAZ720908 TKV720908 TUR720908 UEN720908 UOJ720908 UYF720908 VIB720908 VRX720908 WBT720908 WLP720908 WVL720908 D786444 IZ786444 SV786444 ACR786444 AMN786444 AWJ786444 BGF786444 BQB786444 BZX786444 CJT786444 CTP786444 DDL786444 DNH786444 DXD786444 EGZ786444 EQV786444 FAR786444 FKN786444 FUJ786444 GEF786444 GOB786444 GXX786444 HHT786444 HRP786444 IBL786444 ILH786444 IVD786444 JEZ786444 JOV786444 JYR786444 KIN786444 KSJ786444 LCF786444 LMB786444 LVX786444 MFT786444 MPP786444 MZL786444 NJH786444 NTD786444 OCZ786444 OMV786444 OWR786444 PGN786444 PQJ786444 QAF786444 QKB786444 QTX786444 RDT786444 RNP786444 RXL786444 SHH786444 SRD786444 TAZ786444 TKV786444 TUR786444 UEN786444 UOJ786444 UYF786444 VIB786444 VRX786444 WBT786444 WLP786444 WVL786444 D851980 IZ851980 SV851980 ACR851980 AMN851980 AWJ851980 BGF851980 BQB851980 BZX851980 CJT851980 CTP851980 DDL851980 DNH851980 DXD851980 EGZ851980 EQV851980 FAR851980 FKN851980 FUJ851980 GEF851980 GOB851980 GXX851980 HHT851980 HRP851980 IBL851980 ILH851980 IVD851980 JEZ851980 JOV851980 JYR851980 KIN851980 KSJ851980 LCF851980 LMB851980 LVX851980 MFT851980 MPP851980 MZL851980 NJH851980 NTD851980 OCZ851980 OMV851980 OWR851980 PGN851980 PQJ851980 QAF851980 QKB851980 QTX851980 RDT851980 RNP851980 RXL851980 SHH851980 SRD851980 TAZ851980 TKV851980 TUR851980 UEN851980 UOJ851980 UYF851980 VIB851980 VRX851980 WBT851980 WLP851980 WVL851980 D917516 IZ917516 SV917516 ACR917516 AMN917516 AWJ917516 BGF917516 BQB917516 BZX917516 CJT917516 CTP917516 DDL917516 DNH917516 DXD917516 EGZ917516 EQV917516 FAR917516 FKN917516 FUJ917516 GEF917516 GOB917516 GXX917516 HHT917516 HRP917516 IBL917516 ILH917516 IVD917516 JEZ917516 JOV917516 JYR917516 KIN917516 KSJ917516 LCF917516 LMB917516 LVX917516 MFT917516 MPP917516 MZL917516 NJH917516 NTD917516 OCZ917516 OMV917516 OWR917516 PGN917516 PQJ917516 QAF917516 QKB917516 QTX917516 RDT917516 RNP917516 RXL917516 SHH917516 SRD917516 TAZ917516 TKV917516 TUR917516 UEN917516 UOJ917516 UYF917516 VIB917516 VRX917516 WBT917516 WLP917516 WVL917516 D983052 IZ983052 SV983052 ACR983052 AMN983052 AWJ983052 BGF983052 BQB983052 BZX983052 CJT983052 CTP983052 DDL983052 DNH983052 DXD983052 EGZ983052 EQV983052 FAR983052 FKN983052 FUJ983052 GEF983052 GOB983052 GXX983052 HHT983052 HRP983052 IBL983052 ILH983052 IVD983052 JEZ983052 JOV983052 JYR983052 KIN983052 KSJ983052 LCF983052 LMB983052 LVX983052 MFT983052 MPP983052 MZL983052 NJH983052 NTD983052 OCZ983052 OMV983052 OWR983052 PGN983052 PQJ983052 QAF983052 QKB983052 QTX983052 RDT983052 RNP983052 RXL983052 SHH983052 SRD983052 TAZ983052 TKV983052 TUR983052 UEN983052 UOJ983052 UYF983052 VIB983052 VRX983052 WBT983052 WLP983052 WVL983052"/>
    <dataValidation allowBlank="1" showInputMessage="1" showErrorMessage="1" promptTitle="OHJE" prompt="Voit halutessasi antaa lisätietoja hanketoimintojen kustannuksiin liittyen." sqref="A57:F60 IW57:JB60 SS57:SX60 ACO57:ACT60 AMK57:AMP60 AWG57:AWL60 BGC57:BGH60 BPY57:BQD60 BZU57:BZZ60 CJQ57:CJV60 CTM57:CTR60 DDI57:DDN60 DNE57:DNJ60 DXA57:DXF60 EGW57:EHB60 EQS57:EQX60 FAO57:FAT60 FKK57:FKP60 FUG57:FUL60 GEC57:GEH60 GNY57:GOD60 GXU57:GXZ60 HHQ57:HHV60 HRM57:HRR60 IBI57:IBN60 ILE57:ILJ60 IVA57:IVF60 JEW57:JFB60 JOS57:JOX60 JYO57:JYT60 KIK57:KIP60 KSG57:KSL60 LCC57:LCH60 LLY57:LMD60 LVU57:LVZ60 MFQ57:MFV60 MPM57:MPR60 MZI57:MZN60 NJE57:NJJ60 NTA57:NTF60 OCW57:ODB60 OMS57:OMX60 OWO57:OWT60 PGK57:PGP60 PQG57:PQL60 QAC57:QAH60 QJY57:QKD60 QTU57:QTZ60 RDQ57:RDV60 RNM57:RNR60 RXI57:RXN60 SHE57:SHJ60 SRA57:SRF60 TAW57:TBB60 TKS57:TKX60 TUO57:TUT60 UEK57:UEP60 UOG57:UOL60 UYC57:UYH60 VHY57:VID60 VRU57:VRZ60 WBQ57:WBV60 WLM57:WLR60 WVI57:WVN60 A65593:F65596 IW65593:JB65596 SS65593:SX65596 ACO65593:ACT65596 AMK65593:AMP65596 AWG65593:AWL65596 BGC65593:BGH65596 BPY65593:BQD65596 BZU65593:BZZ65596 CJQ65593:CJV65596 CTM65593:CTR65596 DDI65593:DDN65596 DNE65593:DNJ65596 DXA65593:DXF65596 EGW65593:EHB65596 EQS65593:EQX65596 FAO65593:FAT65596 FKK65593:FKP65596 FUG65593:FUL65596 GEC65593:GEH65596 GNY65593:GOD65596 GXU65593:GXZ65596 HHQ65593:HHV65596 HRM65593:HRR65596 IBI65593:IBN65596 ILE65593:ILJ65596 IVA65593:IVF65596 JEW65593:JFB65596 JOS65593:JOX65596 JYO65593:JYT65596 KIK65593:KIP65596 KSG65593:KSL65596 LCC65593:LCH65596 LLY65593:LMD65596 LVU65593:LVZ65596 MFQ65593:MFV65596 MPM65593:MPR65596 MZI65593:MZN65596 NJE65593:NJJ65596 NTA65593:NTF65596 OCW65593:ODB65596 OMS65593:OMX65596 OWO65593:OWT65596 PGK65593:PGP65596 PQG65593:PQL65596 QAC65593:QAH65596 QJY65593:QKD65596 QTU65593:QTZ65596 RDQ65593:RDV65596 RNM65593:RNR65596 RXI65593:RXN65596 SHE65593:SHJ65596 SRA65593:SRF65596 TAW65593:TBB65596 TKS65593:TKX65596 TUO65593:TUT65596 UEK65593:UEP65596 UOG65593:UOL65596 UYC65593:UYH65596 VHY65593:VID65596 VRU65593:VRZ65596 WBQ65593:WBV65596 WLM65593:WLR65596 WVI65593:WVN65596 A131129:F131132 IW131129:JB131132 SS131129:SX131132 ACO131129:ACT131132 AMK131129:AMP131132 AWG131129:AWL131132 BGC131129:BGH131132 BPY131129:BQD131132 BZU131129:BZZ131132 CJQ131129:CJV131132 CTM131129:CTR131132 DDI131129:DDN131132 DNE131129:DNJ131132 DXA131129:DXF131132 EGW131129:EHB131132 EQS131129:EQX131132 FAO131129:FAT131132 FKK131129:FKP131132 FUG131129:FUL131132 GEC131129:GEH131132 GNY131129:GOD131132 GXU131129:GXZ131132 HHQ131129:HHV131132 HRM131129:HRR131132 IBI131129:IBN131132 ILE131129:ILJ131132 IVA131129:IVF131132 JEW131129:JFB131132 JOS131129:JOX131132 JYO131129:JYT131132 KIK131129:KIP131132 KSG131129:KSL131132 LCC131129:LCH131132 LLY131129:LMD131132 LVU131129:LVZ131132 MFQ131129:MFV131132 MPM131129:MPR131132 MZI131129:MZN131132 NJE131129:NJJ131132 NTA131129:NTF131132 OCW131129:ODB131132 OMS131129:OMX131132 OWO131129:OWT131132 PGK131129:PGP131132 PQG131129:PQL131132 QAC131129:QAH131132 QJY131129:QKD131132 QTU131129:QTZ131132 RDQ131129:RDV131132 RNM131129:RNR131132 RXI131129:RXN131132 SHE131129:SHJ131132 SRA131129:SRF131132 TAW131129:TBB131132 TKS131129:TKX131132 TUO131129:TUT131132 UEK131129:UEP131132 UOG131129:UOL131132 UYC131129:UYH131132 VHY131129:VID131132 VRU131129:VRZ131132 WBQ131129:WBV131132 WLM131129:WLR131132 WVI131129:WVN131132 A196665:F196668 IW196665:JB196668 SS196665:SX196668 ACO196665:ACT196668 AMK196665:AMP196668 AWG196665:AWL196668 BGC196665:BGH196668 BPY196665:BQD196668 BZU196665:BZZ196668 CJQ196665:CJV196668 CTM196665:CTR196668 DDI196665:DDN196668 DNE196665:DNJ196668 DXA196665:DXF196668 EGW196665:EHB196668 EQS196665:EQX196668 FAO196665:FAT196668 FKK196665:FKP196668 FUG196665:FUL196668 GEC196665:GEH196668 GNY196665:GOD196668 GXU196665:GXZ196668 HHQ196665:HHV196668 HRM196665:HRR196668 IBI196665:IBN196668 ILE196665:ILJ196668 IVA196665:IVF196668 JEW196665:JFB196668 JOS196665:JOX196668 JYO196665:JYT196668 KIK196665:KIP196668 KSG196665:KSL196668 LCC196665:LCH196668 LLY196665:LMD196668 LVU196665:LVZ196668 MFQ196665:MFV196668 MPM196665:MPR196668 MZI196665:MZN196668 NJE196665:NJJ196668 NTA196665:NTF196668 OCW196665:ODB196668 OMS196665:OMX196668 OWO196665:OWT196668 PGK196665:PGP196668 PQG196665:PQL196668 QAC196665:QAH196668 QJY196665:QKD196668 QTU196665:QTZ196668 RDQ196665:RDV196668 RNM196665:RNR196668 RXI196665:RXN196668 SHE196665:SHJ196668 SRA196665:SRF196668 TAW196665:TBB196668 TKS196665:TKX196668 TUO196665:TUT196668 UEK196665:UEP196668 UOG196665:UOL196668 UYC196665:UYH196668 VHY196665:VID196668 VRU196665:VRZ196668 WBQ196665:WBV196668 WLM196665:WLR196668 WVI196665:WVN196668 A262201:F262204 IW262201:JB262204 SS262201:SX262204 ACO262201:ACT262204 AMK262201:AMP262204 AWG262201:AWL262204 BGC262201:BGH262204 BPY262201:BQD262204 BZU262201:BZZ262204 CJQ262201:CJV262204 CTM262201:CTR262204 DDI262201:DDN262204 DNE262201:DNJ262204 DXA262201:DXF262204 EGW262201:EHB262204 EQS262201:EQX262204 FAO262201:FAT262204 FKK262201:FKP262204 FUG262201:FUL262204 GEC262201:GEH262204 GNY262201:GOD262204 GXU262201:GXZ262204 HHQ262201:HHV262204 HRM262201:HRR262204 IBI262201:IBN262204 ILE262201:ILJ262204 IVA262201:IVF262204 JEW262201:JFB262204 JOS262201:JOX262204 JYO262201:JYT262204 KIK262201:KIP262204 KSG262201:KSL262204 LCC262201:LCH262204 LLY262201:LMD262204 LVU262201:LVZ262204 MFQ262201:MFV262204 MPM262201:MPR262204 MZI262201:MZN262204 NJE262201:NJJ262204 NTA262201:NTF262204 OCW262201:ODB262204 OMS262201:OMX262204 OWO262201:OWT262204 PGK262201:PGP262204 PQG262201:PQL262204 QAC262201:QAH262204 QJY262201:QKD262204 QTU262201:QTZ262204 RDQ262201:RDV262204 RNM262201:RNR262204 RXI262201:RXN262204 SHE262201:SHJ262204 SRA262201:SRF262204 TAW262201:TBB262204 TKS262201:TKX262204 TUO262201:TUT262204 UEK262201:UEP262204 UOG262201:UOL262204 UYC262201:UYH262204 VHY262201:VID262204 VRU262201:VRZ262204 WBQ262201:WBV262204 WLM262201:WLR262204 WVI262201:WVN262204 A327737:F327740 IW327737:JB327740 SS327737:SX327740 ACO327737:ACT327740 AMK327737:AMP327740 AWG327737:AWL327740 BGC327737:BGH327740 BPY327737:BQD327740 BZU327737:BZZ327740 CJQ327737:CJV327740 CTM327737:CTR327740 DDI327737:DDN327740 DNE327737:DNJ327740 DXA327737:DXF327740 EGW327737:EHB327740 EQS327737:EQX327740 FAO327737:FAT327740 FKK327737:FKP327740 FUG327737:FUL327740 GEC327737:GEH327740 GNY327737:GOD327740 GXU327737:GXZ327740 HHQ327737:HHV327740 HRM327737:HRR327740 IBI327737:IBN327740 ILE327737:ILJ327740 IVA327737:IVF327740 JEW327737:JFB327740 JOS327737:JOX327740 JYO327737:JYT327740 KIK327737:KIP327740 KSG327737:KSL327740 LCC327737:LCH327740 LLY327737:LMD327740 LVU327737:LVZ327740 MFQ327737:MFV327740 MPM327737:MPR327740 MZI327737:MZN327740 NJE327737:NJJ327740 NTA327737:NTF327740 OCW327737:ODB327740 OMS327737:OMX327740 OWO327737:OWT327740 PGK327737:PGP327740 PQG327737:PQL327740 QAC327737:QAH327740 QJY327737:QKD327740 QTU327737:QTZ327740 RDQ327737:RDV327740 RNM327737:RNR327740 RXI327737:RXN327740 SHE327737:SHJ327740 SRA327737:SRF327740 TAW327737:TBB327740 TKS327737:TKX327740 TUO327737:TUT327740 UEK327737:UEP327740 UOG327737:UOL327740 UYC327737:UYH327740 VHY327737:VID327740 VRU327737:VRZ327740 WBQ327737:WBV327740 WLM327737:WLR327740 WVI327737:WVN327740 A393273:F393276 IW393273:JB393276 SS393273:SX393276 ACO393273:ACT393276 AMK393273:AMP393276 AWG393273:AWL393276 BGC393273:BGH393276 BPY393273:BQD393276 BZU393273:BZZ393276 CJQ393273:CJV393276 CTM393273:CTR393276 DDI393273:DDN393276 DNE393273:DNJ393276 DXA393273:DXF393276 EGW393273:EHB393276 EQS393273:EQX393276 FAO393273:FAT393276 FKK393273:FKP393276 FUG393273:FUL393276 GEC393273:GEH393276 GNY393273:GOD393276 GXU393273:GXZ393276 HHQ393273:HHV393276 HRM393273:HRR393276 IBI393273:IBN393276 ILE393273:ILJ393276 IVA393273:IVF393276 JEW393273:JFB393276 JOS393273:JOX393276 JYO393273:JYT393276 KIK393273:KIP393276 KSG393273:KSL393276 LCC393273:LCH393276 LLY393273:LMD393276 LVU393273:LVZ393276 MFQ393273:MFV393276 MPM393273:MPR393276 MZI393273:MZN393276 NJE393273:NJJ393276 NTA393273:NTF393276 OCW393273:ODB393276 OMS393273:OMX393276 OWO393273:OWT393276 PGK393273:PGP393276 PQG393273:PQL393276 QAC393273:QAH393276 QJY393273:QKD393276 QTU393273:QTZ393276 RDQ393273:RDV393276 RNM393273:RNR393276 RXI393273:RXN393276 SHE393273:SHJ393276 SRA393273:SRF393276 TAW393273:TBB393276 TKS393273:TKX393276 TUO393273:TUT393276 UEK393273:UEP393276 UOG393273:UOL393276 UYC393273:UYH393276 VHY393273:VID393276 VRU393273:VRZ393276 WBQ393273:WBV393276 WLM393273:WLR393276 WVI393273:WVN393276 A458809:F458812 IW458809:JB458812 SS458809:SX458812 ACO458809:ACT458812 AMK458809:AMP458812 AWG458809:AWL458812 BGC458809:BGH458812 BPY458809:BQD458812 BZU458809:BZZ458812 CJQ458809:CJV458812 CTM458809:CTR458812 DDI458809:DDN458812 DNE458809:DNJ458812 DXA458809:DXF458812 EGW458809:EHB458812 EQS458809:EQX458812 FAO458809:FAT458812 FKK458809:FKP458812 FUG458809:FUL458812 GEC458809:GEH458812 GNY458809:GOD458812 GXU458809:GXZ458812 HHQ458809:HHV458812 HRM458809:HRR458812 IBI458809:IBN458812 ILE458809:ILJ458812 IVA458809:IVF458812 JEW458809:JFB458812 JOS458809:JOX458812 JYO458809:JYT458812 KIK458809:KIP458812 KSG458809:KSL458812 LCC458809:LCH458812 LLY458809:LMD458812 LVU458809:LVZ458812 MFQ458809:MFV458812 MPM458809:MPR458812 MZI458809:MZN458812 NJE458809:NJJ458812 NTA458809:NTF458812 OCW458809:ODB458812 OMS458809:OMX458812 OWO458809:OWT458812 PGK458809:PGP458812 PQG458809:PQL458812 QAC458809:QAH458812 QJY458809:QKD458812 QTU458809:QTZ458812 RDQ458809:RDV458812 RNM458809:RNR458812 RXI458809:RXN458812 SHE458809:SHJ458812 SRA458809:SRF458812 TAW458809:TBB458812 TKS458809:TKX458812 TUO458809:TUT458812 UEK458809:UEP458812 UOG458809:UOL458812 UYC458809:UYH458812 VHY458809:VID458812 VRU458809:VRZ458812 WBQ458809:WBV458812 WLM458809:WLR458812 WVI458809:WVN458812 A524345:F524348 IW524345:JB524348 SS524345:SX524348 ACO524345:ACT524348 AMK524345:AMP524348 AWG524345:AWL524348 BGC524345:BGH524348 BPY524345:BQD524348 BZU524345:BZZ524348 CJQ524345:CJV524348 CTM524345:CTR524348 DDI524345:DDN524348 DNE524345:DNJ524348 DXA524345:DXF524348 EGW524345:EHB524348 EQS524345:EQX524348 FAO524345:FAT524348 FKK524345:FKP524348 FUG524345:FUL524348 GEC524345:GEH524348 GNY524345:GOD524348 GXU524345:GXZ524348 HHQ524345:HHV524348 HRM524345:HRR524348 IBI524345:IBN524348 ILE524345:ILJ524348 IVA524345:IVF524348 JEW524345:JFB524348 JOS524345:JOX524348 JYO524345:JYT524348 KIK524345:KIP524348 KSG524345:KSL524348 LCC524345:LCH524348 LLY524345:LMD524348 LVU524345:LVZ524348 MFQ524345:MFV524348 MPM524345:MPR524348 MZI524345:MZN524348 NJE524345:NJJ524348 NTA524345:NTF524348 OCW524345:ODB524348 OMS524345:OMX524348 OWO524345:OWT524348 PGK524345:PGP524348 PQG524345:PQL524348 QAC524345:QAH524348 QJY524345:QKD524348 QTU524345:QTZ524348 RDQ524345:RDV524348 RNM524345:RNR524348 RXI524345:RXN524348 SHE524345:SHJ524348 SRA524345:SRF524348 TAW524345:TBB524348 TKS524345:TKX524348 TUO524345:TUT524348 UEK524345:UEP524348 UOG524345:UOL524348 UYC524345:UYH524348 VHY524345:VID524348 VRU524345:VRZ524348 WBQ524345:WBV524348 WLM524345:WLR524348 WVI524345:WVN524348 A589881:F589884 IW589881:JB589884 SS589881:SX589884 ACO589881:ACT589884 AMK589881:AMP589884 AWG589881:AWL589884 BGC589881:BGH589884 BPY589881:BQD589884 BZU589881:BZZ589884 CJQ589881:CJV589884 CTM589881:CTR589884 DDI589881:DDN589884 DNE589881:DNJ589884 DXA589881:DXF589884 EGW589881:EHB589884 EQS589881:EQX589884 FAO589881:FAT589884 FKK589881:FKP589884 FUG589881:FUL589884 GEC589881:GEH589884 GNY589881:GOD589884 GXU589881:GXZ589884 HHQ589881:HHV589884 HRM589881:HRR589884 IBI589881:IBN589884 ILE589881:ILJ589884 IVA589881:IVF589884 JEW589881:JFB589884 JOS589881:JOX589884 JYO589881:JYT589884 KIK589881:KIP589884 KSG589881:KSL589884 LCC589881:LCH589884 LLY589881:LMD589884 LVU589881:LVZ589884 MFQ589881:MFV589884 MPM589881:MPR589884 MZI589881:MZN589884 NJE589881:NJJ589884 NTA589881:NTF589884 OCW589881:ODB589884 OMS589881:OMX589884 OWO589881:OWT589884 PGK589881:PGP589884 PQG589881:PQL589884 QAC589881:QAH589884 QJY589881:QKD589884 QTU589881:QTZ589884 RDQ589881:RDV589884 RNM589881:RNR589884 RXI589881:RXN589884 SHE589881:SHJ589884 SRA589881:SRF589884 TAW589881:TBB589884 TKS589881:TKX589884 TUO589881:TUT589884 UEK589881:UEP589884 UOG589881:UOL589884 UYC589881:UYH589884 VHY589881:VID589884 VRU589881:VRZ589884 WBQ589881:WBV589884 WLM589881:WLR589884 WVI589881:WVN589884 A655417:F655420 IW655417:JB655420 SS655417:SX655420 ACO655417:ACT655420 AMK655417:AMP655420 AWG655417:AWL655420 BGC655417:BGH655420 BPY655417:BQD655420 BZU655417:BZZ655420 CJQ655417:CJV655420 CTM655417:CTR655420 DDI655417:DDN655420 DNE655417:DNJ655420 DXA655417:DXF655420 EGW655417:EHB655420 EQS655417:EQX655420 FAO655417:FAT655420 FKK655417:FKP655420 FUG655417:FUL655420 GEC655417:GEH655420 GNY655417:GOD655420 GXU655417:GXZ655420 HHQ655417:HHV655420 HRM655417:HRR655420 IBI655417:IBN655420 ILE655417:ILJ655420 IVA655417:IVF655420 JEW655417:JFB655420 JOS655417:JOX655420 JYO655417:JYT655420 KIK655417:KIP655420 KSG655417:KSL655420 LCC655417:LCH655420 LLY655417:LMD655420 LVU655417:LVZ655420 MFQ655417:MFV655420 MPM655417:MPR655420 MZI655417:MZN655420 NJE655417:NJJ655420 NTA655417:NTF655420 OCW655417:ODB655420 OMS655417:OMX655420 OWO655417:OWT655420 PGK655417:PGP655420 PQG655417:PQL655420 QAC655417:QAH655420 QJY655417:QKD655420 QTU655417:QTZ655420 RDQ655417:RDV655420 RNM655417:RNR655420 RXI655417:RXN655420 SHE655417:SHJ655420 SRA655417:SRF655420 TAW655417:TBB655420 TKS655417:TKX655420 TUO655417:TUT655420 UEK655417:UEP655420 UOG655417:UOL655420 UYC655417:UYH655420 VHY655417:VID655420 VRU655417:VRZ655420 WBQ655417:WBV655420 WLM655417:WLR655420 WVI655417:WVN655420 A720953:F720956 IW720953:JB720956 SS720953:SX720956 ACO720953:ACT720956 AMK720953:AMP720956 AWG720953:AWL720956 BGC720953:BGH720956 BPY720953:BQD720956 BZU720953:BZZ720956 CJQ720953:CJV720956 CTM720953:CTR720956 DDI720953:DDN720956 DNE720953:DNJ720956 DXA720953:DXF720956 EGW720953:EHB720956 EQS720953:EQX720956 FAO720953:FAT720956 FKK720953:FKP720956 FUG720953:FUL720956 GEC720953:GEH720956 GNY720953:GOD720956 GXU720953:GXZ720956 HHQ720953:HHV720956 HRM720953:HRR720956 IBI720953:IBN720956 ILE720953:ILJ720956 IVA720953:IVF720956 JEW720953:JFB720956 JOS720953:JOX720956 JYO720953:JYT720956 KIK720953:KIP720956 KSG720953:KSL720956 LCC720953:LCH720956 LLY720953:LMD720956 LVU720953:LVZ720956 MFQ720953:MFV720956 MPM720953:MPR720956 MZI720953:MZN720956 NJE720953:NJJ720956 NTA720953:NTF720956 OCW720953:ODB720956 OMS720953:OMX720956 OWO720953:OWT720956 PGK720953:PGP720956 PQG720953:PQL720956 QAC720953:QAH720956 QJY720953:QKD720956 QTU720953:QTZ720956 RDQ720953:RDV720956 RNM720953:RNR720956 RXI720953:RXN720956 SHE720953:SHJ720956 SRA720953:SRF720956 TAW720953:TBB720956 TKS720953:TKX720956 TUO720953:TUT720956 UEK720953:UEP720956 UOG720953:UOL720956 UYC720953:UYH720956 VHY720953:VID720956 VRU720953:VRZ720956 WBQ720953:WBV720956 WLM720953:WLR720956 WVI720953:WVN720956 A786489:F786492 IW786489:JB786492 SS786489:SX786492 ACO786489:ACT786492 AMK786489:AMP786492 AWG786489:AWL786492 BGC786489:BGH786492 BPY786489:BQD786492 BZU786489:BZZ786492 CJQ786489:CJV786492 CTM786489:CTR786492 DDI786489:DDN786492 DNE786489:DNJ786492 DXA786489:DXF786492 EGW786489:EHB786492 EQS786489:EQX786492 FAO786489:FAT786492 FKK786489:FKP786492 FUG786489:FUL786492 GEC786489:GEH786492 GNY786489:GOD786492 GXU786489:GXZ786492 HHQ786489:HHV786492 HRM786489:HRR786492 IBI786489:IBN786492 ILE786489:ILJ786492 IVA786489:IVF786492 JEW786489:JFB786492 JOS786489:JOX786492 JYO786489:JYT786492 KIK786489:KIP786492 KSG786489:KSL786492 LCC786489:LCH786492 LLY786489:LMD786492 LVU786489:LVZ786492 MFQ786489:MFV786492 MPM786489:MPR786492 MZI786489:MZN786492 NJE786489:NJJ786492 NTA786489:NTF786492 OCW786489:ODB786492 OMS786489:OMX786492 OWO786489:OWT786492 PGK786489:PGP786492 PQG786489:PQL786492 QAC786489:QAH786492 QJY786489:QKD786492 QTU786489:QTZ786492 RDQ786489:RDV786492 RNM786489:RNR786492 RXI786489:RXN786492 SHE786489:SHJ786492 SRA786489:SRF786492 TAW786489:TBB786492 TKS786489:TKX786492 TUO786489:TUT786492 UEK786489:UEP786492 UOG786489:UOL786492 UYC786489:UYH786492 VHY786489:VID786492 VRU786489:VRZ786492 WBQ786489:WBV786492 WLM786489:WLR786492 WVI786489:WVN786492 A852025:F852028 IW852025:JB852028 SS852025:SX852028 ACO852025:ACT852028 AMK852025:AMP852028 AWG852025:AWL852028 BGC852025:BGH852028 BPY852025:BQD852028 BZU852025:BZZ852028 CJQ852025:CJV852028 CTM852025:CTR852028 DDI852025:DDN852028 DNE852025:DNJ852028 DXA852025:DXF852028 EGW852025:EHB852028 EQS852025:EQX852028 FAO852025:FAT852028 FKK852025:FKP852028 FUG852025:FUL852028 GEC852025:GEH852028 GNY852025:GOD852028 GXU852025:GXZ852028 HHQ852025:HHV852028 HRM852025:HRR852028 IBI852025:IBN852028 ILE852025:ILJ852028 IVA852025:IVF852028 JEW852025:JFB852028 JOS852025:JOX852028 JYO852025:JYT852028 KIK852025:KIP852028 KSG852025:KSL852028 LCC852025:LCH852028 LLY852025:LMD852028 LVU852025:LVZ852028 MFQ852025:MFV852028 MPM852025:MPR852028 MZI852025:MZN852028 NJE852025:NJJ852028 NTA852025:NTF852028 OCW852025:ODB852028 OMS852025:OMX852028 OWO852025:OWT852028 PGK852025:PGP852028 PQG852025:PQL852028 QAC852025:QAH852028 QJY852025:QKD852028 QTU852025:QTZ852028 RDQ852025:RDV852028 RNM852025:RNR852028 RXI852025:RXN852028 SHE852025:SHJ852028 SRA852025:SRF852028 TAW852025:TBB852028 TKS852025:TKX852028 TUO852025:TUT852028 UEK852025:UEP852028 UOG852025:UOL852028 UYC852025:UYH852028 VHY852025:VID852028 VRU852025:VRZ852028 WBQ852025:WBV852028 WLM852025:WLR852028 WVI852025:WVN852028 A917561:F917564 IW917561:JB917564 SS917561:SX917564 ACO917561:ACT917564 AMK917561:AMP917564 AWG917561:AWL917564 BGC917561:BGH917564 BPY917561:BQD917564 BZU917561:BZZ917564 CJQ917561:CJV917564 CTM917561:CTR917564 DDI917561:DDN917564 DNE917561:DNJ917564 DXA917561:DXF917564 EGW917561:EHB917564 EQS917561:EQX917564 FAO917561:FAT917564 FKK917561:FKP917564 FUG917561:FUL917564 GEC917561:GEH917564 GNY917561:GOD917564 GXU917561:GXZ917564 HHQ917561:HHV917564 HRM917561:HRR917564 IBI917561:IBN917564 ILE917561:ILJ917564 IVA917561:IVF917564 JEW917561:JFB917564 JOS917561:JOX917564 JYO917561:JYT917564 KIK917561:KIP917564 KSG917561:KSL917564 LCC917561:LCH917564 LLY917561:LMD917564 LVU917561:LVZ917564 MFQ917561:MFV917564 MPM917561:MPR917564 MZI917561:MZN917564 NJE917561:NJJ917564 NTA917561:NTF917564 OCW917561:ODB917564 OMS917561:OMX917564 OWO917561:OWT917564 PGK917561:PGP917564 PQG917561:PQL917564 QAC917561:QAH917564 QJY917561:QKD917564 QTU917561:QTZ917564 RDQ917561:RDV917564 RNM917561:RNR917564 RXI917561:RXN917564 SHE917561:SHJ917564 SRA917561:SRF917564 TAW917561:TBB917564 TKS917561:TKX917564 TUO917561:TUT917564 UEK917561:UEP917564 UOG917561:UOL917564 UYC917561:UYH917564 VHY917561:VID917564 VRU917561:VRZ917564 WBQ917561:WBV917564 WLM917561:WLR917564 WVI917561:WVN917564 A983097:F983100 IW983097:JB983100 SS983097:SX983100 ACO983097:ACT983100 AMK983097:AMP983100 AWG983097:AWL983100 BGC983097:BGH983100 BPY983097:BQD983100 BZU983097:BZZ983100 CJQ983097:CJV983100 CTM983097:CTR983100 DDI983097:DDN983100 DNE983097:DNJ983100 DXA983097:DXF983100 EGW983097:EHB983100 EQS983097:EQX983100 FAO983097:FAT983100 FKK983097:FKP983100 FUG983097:FUL983100 GEC983097:GEH983100 GNY983097:GOD983100 GXU983097:GXZ983100 HHQ983097:HHV983100 HRM983097:HRR983100 IBI983097:IBN983100 ILE983097:ILJ983100 IVA983097:IVF983100 JEW983097:JFB983100 JOS983097:JOX983100 JYO983097:JYT983100 KIK983097:KIP983100 KSG983097:KSL983100 LCC983097:LCH983100 LLY983097:LMD983100 LVU983097:LVZ983100 MFQ983097:MFV983100 MPM983097:MPR983100 MZI983097:MZN983100 NJE983097:NJJ983100 NTA983097:NTF983100 OCW983097:ODB983100 OMS983097:OMX983100 OWO983097:OWT983100 PGK983097:PGP983100 PQG983097:PQL983100 QAC983097:QAH983100 QJY983097:QKD983100 QTU983097:QTZ983100 RDQ983097:RDV983100 RNM983097:RNR983100 RXI983097:RXN983100 SHE983097:SHJ983100 SRA983097:SRF983100 TAW983097:TBB983100 TKS983097:TKX983100 TUO983097:TUT983100 UEK983097:UEP983100 UOG983097:UOL983100 UYC983097:UYH983100 VHY983097:VID983100 VRU983097:VRZ983100 WBQ983097:WBV983100 WLM983097:WLR983100 WVI983097:WVN983100"/>
    <dataValidation type="list" allowBlank="1" showInputMessage="1" showErrorMessage="1" promptTitle="OHJE" prompt="Valitse alasvetovalikosta kustannusta määrittävä kustannuslaji. " sqref="A12 IW12 SS12 ACO12 AMK12 AWG12 BGC12 BPY12 BZU12 CJQ12 CTM12 DDI12 DNE12 DXA12 EGW12 EQS12 FAO12 FKK12 FUG12 GEC12 GNY12 GXU12 HHQ12 HRM12 IBI12 ILE12 IVA12 JEW12 JOS12 JYO12 KIK12 KSG12 LCC12 LLY12 LVU12 MFQ12 MPM12 MZI12 NJE12 NTA12 OCW12 OMS12 OWO12 PGK12 PQG12 QAC12 QJY12 QTU12 RDQ12 RNM12 RXI12 SHE12 SRA12 TAW12 TKS12 TUO12 UEK12 UOG12 UYC12 VHY12 VRU12 WBQ12 WLM12 WVI12 A65548 IW65548 SS65548 ACO65548 AMK65548 AWG65548 BGC65548 BPY65548 BZU65548 CJQ65548 CTM65548 DDI65548 DNE65548 DXA65548 EGW65548 EQS65548 FAO65548 FKK65548 FUG65548 GEC65548 GNY65548 GXU65548 HHQ65548 HRM65548 IBI65548 ILE65548 IVA65548 JEW65548 JOS65548 JYO65548 KIK65548 KSG65548 LCC65548 LLY65548 LVU65548 MFQ65548 MPM65548 MZI65548 NJE65548 NTA65548 OCW65548 OMS65548 OWO65548 PGK65548 PQG65548 QAC65548 QJY65548 QTU65548 RDQ65548 RNM65548 RXI65548 SHE65548 SRA65548 TAW65548 TKS65548 TUO65548 UEK65548 UOG65548 UYC65548 VHY65548 VRU65548 WBQ65548 WLM65548 WVI65548 A131084 IW131084 SS131084 ACO131084 AMK131084 AWG131084 BGC131084 BPY131084 BZU131084 CJQ131084 CTM131084 DDI131084 DNE131084 DXA131084 EGW131084 EQS131084 FAO131084 FKK131084 FUG131084 GEC131084 GNY131084 GXU131084 HHQ131084 HRM131084 IBI131084 ILE131084 IVA131084 JEW131084 JOS131084 JYO131084 KIK131084 KSG131084 LCC131084 LLY131084 LVU131084 MFQ131084 MPM131084 MZI131084 NJE131084 NTA131084 OCW131084 OMS131084 OWO131084 PGK131084 PQG131084 QAC131084 QJY131084 QTU131084 RDQ131084 RNM131084 RXI131084 SHE131084 SRA131084 TAW131084 TKS131084 TUO131084 UEK131084 UOG131084 UYC131084 VHY131084 VRU131084 WBQ131084 WLM131084 WVI131084 A196620 IW196620 SS196620 ACO196620 AMK196620 AWG196620 BGC196620 BPY196620 BZU196620 CJQ196620 CTM196620 DDI196620 DNE196620 DXA196620 EGW196620 EQS196620 FAO196620 FKK196620 FUG196620 GEC196620 GNY196620 GXU196620 HHQ196620 HRM196620 IBI196620 ILE196620 IVA196620 JEW196620 JOS196620 JYO196620 KIK196620 KSG196620 LCC196620 LLY196620 LVU196620 MFQ196620 MPM196620 MZI196620 NJE196620 NTA196620 OCW196620 OMS196620 OWO196620 PGK196620 PQG196620 QAC196620 QJY196620 QTU196620 RDQ196620 RNM196620 RXI196620 SHE196620 SRA196620 TAW196620 TKS196620 TUO196620 UEK196620 UOG196620 UYC196620 VHY196620 VRU196620 WBQ196620 WLM196620 WVI196620 A262156 IW262156 SS262156 ACO262156 AMK262156 AWG262156 BGC262156 BPY262156 BZU262156 CJQ262156 CTM262156 DDI262156 DNE262156 DXA262156 EGW262156 EQS262156 FAO262156 FKK262156 FUG262156 GEC262156 GNY262156 GXU262156 HHQ262156 HRM262156 IBI262156 ILE262156 IVA262156 JEW262156 JOS262156 JYO262156 KIK262156 KSG262156 LCC262156 LLY262156 LVU262156 MFQ262156 MPM262156 MZI262156 NJE262156 NTA262156 OCW262156 OMS262156 OWO262156 PGK262156 PQG262156 QAC262156 QJY262156 QTU262156 RDQ262156 RNM262156 RXI262156 SHE262156 SRA262156 TAW262156 TKS262156 TUO262156 UEK262156 UOG262156 UYC262156 VHY262156 VRU262156 WBQ262156 WLM262156 WVI262156 A327692 IW327692 SS327692 ACO327692 AMK327692 AWG327692 BGC327692 BPY327692 BZU327692 CJQ327692 CTM327692 DDI327692 DNE327692 DXA327692 EGW327692 EQS327692 FAO327692 FKK327692 FUG327692 GEC327692 GNY327692 GXU327692 HHQ327692 HRM327692 IBI327692 ILE327692 IVA327692 JEW327692 JOS327692 JYO327692 KIK327692 KSG327692 LCC327692 LLY327692 LVU327692 MFQ327692 MPM327692 MZI327692 NJE327692 NTA327692 OCW327692 OMS327692 OWO327692 PGK327692 PQG327692 QAC327692 QJY327692 QTU327692 RDQ327692 RNM327692 RXI327692 SHE327692 SRA327692 TAW327692 TKS327692 TUO327692 UEK327692 UOG327692 UYC327692 VHY327692 VRU327692 WBQ327692 WLM327692 WVI327692 A393228 IW393228 SS393228 ACO393228 AMK393228 AWG393228 BGC393228 BPY393228 BZU393228 CJQ393228 CTM393228 DDI393228 DNE393228 DXA393228 EGW393228 EQS393228 FAO393228 FKK393228 FUG393228 GEC393228 GNY393228 GXU393228 HHQ393228 HRM393228 IBI393228 ILE393228 IVA393228 JEW393228 JOS393228 JYO393228 KIK393228 KSG393228 LCC393228 LLY393228 LVU393228 MFQ393228 MPM393228 MZI393228 NJE393228 NTA393228 OCW393228 OMS393228 OWO393228 PGK393228 PQG393228 QAC393228 QJY393228 QTU393228 RDQ393228 RNM393228 RXI393228 SHE393228 SRA393228 TAW393228 TKS393228 TUO393228 UEK393228 UOG393228 UYC393228 VHY393228 VRU393228 WBQ393228 WLM393228 WVI393228 A458764 IW458764 SS458764 ACO458764 AMK458764 AWG458764 BGC458764 BPY458764 BZU458764 CJQ458764 CTM458764 DDI458764 DNE458764 DXA458764 EGW458764 EQS458764 FAO458764 FKK458764 FUG458764 GEC458764 GNY458764 GXU458764 HHQ458764 HRM458764 IBI458764 ILE458764 IVA458764 JEW458764 JOS458764 JYO458764 KIK458764 KSG458764 LCC458764 LLY458764 LVU458764 MFQ458764 MPM458764 MZI458764 NJE458764 NTA458764 OCW458764 OMS458764 OWO458764 PGK458764 PQG458764 QAC458764 QJY458764 QTU458764 RDQ458764 RNM458764 RXI458764 SHE458764 SRA458764 TAW458764 TKS458764 TUO458764 UEK458764 UOG458764 UYC458764 VHY458764 VRU458764 WBQ458764 WLM458764 WVI458764 A524300 IW524300 SS524300 ACO524300 AMK524300 AWG524300 BGC524300 BPY524300 BZU524300 CJQ524300 CTM524300 DDI524300 DNE524300 DXA524300 EGW524300 EQS524300 FAO524300 FKK524300 FUG524300 GEC524300 GNY524300 GXU524300 HHQ524300 HRM524300 IBI524300 ILE524300 IVA524300 JEW524300 JOS524300 JYO524300 KIK524300 KSG524300 LCC524300 LLY524300 LVU524300 MFQ524300 MPM524300 MZI524300 NJE524300 NTA524300 OCW524300 OMS524300 OWO524300 PGK524300 PQG524300 QAC524300 QJY524300 QTU524300 RDQ524300 RNM524300 RXI524300 SHE524300 SRA524300 TAW524300 TKS524300 TUO524300 UEK524300 UOG524300 UYC524300 VHY524300 VRU524300 WBQ524300 WLM524300 WVI524300 A589836 IW589836 SS589836 ACO589836 AMK589836 AWG589836 BGC589836 BPY589836 BZU589836 CJQ589836 CTM589836 DDI589836 DNE589836 DXA589836 EGW589836 EQS589836 FAO589836 FKK589836 FUG589836 GEC589836 GNY589836 GXU589836 HHQ589836 HRM589836 IBI589836 ILE589836 IVA589836 JEW589836 JOS589836 JYO589836 KIK589836 KSG589836 LCC589836 LLY589836 LVU589836 MFQ589836 MPM589836 MZI589836 NJE589836 NTA589836 OCW589836 OMS589836 OWO589836 PGK589836 PQG589836 QAC589836 QJY589836 QTU589836 RDQ589836 RNM589836 RXI589836 SHE589836 SRA589836 TAW589836 TKS589836 TUO589836 UEK589836 UOG589836 UYC589836 VHY589836 VRU589836 WBQ589836 WLM589836 WVI589836 A655372 IW655372 SS655372 ACO655372 AMK655372 AWG655372 BGC655372 BPY655372 BZU655372 CJQ655372 CTM655372 DDI655372 DNE655372 DXA655372 EGW655372 EQS655372 FAO655372 FKK655372 FUG655372 GEC655372 GNY655372 GXU655372 HHQ655372 HRM655372 IBI655372 ILE655372 IVA655372 JEW655372 JOS655372 JYO655372 KIK655372 KSG655372 LCC655372 LLY655372 LVU655372 MFQ655372 MPM655372 MZI655372 NJE655372 NTA655372 OCW655372 OMS655372 OWO655372 PGK655372 PQG655372 QAC655372 QJY655372 QTU655372 RDQ655372 RNM655372 RXI655372 SHE655372 SRA655372 TAW655372 TKS655372 TUO655372 UEK655372 UOG655372 UYC655372 VHY655372 VRU655372 WBQ655372 WLM655372 WVI655372 A720908 IW720908 SS720908 ACO720908 AMK720908 AWG720908 BGC720908 BPY720908 BZU720908 CJQ720908 CTM720908 DDI720908 DNE720908 DXA720908 EGW720908 EQS720908 FAO720908 FKK720908 FUG720908 GEC720908 GNY720908 GXU720908 HHQ720908 HRM720908 IBI720908 ILE720908 IVA720908 JEW720908 JOS720908 JYO720908 KIK720908 KSG720908 LCC720908 LLY720908 LVU720908 MFQ720908 MPM720908 MZI720908 NJE720908 NTA720908 OCW720908 OMS720908 OWO720908 PGK720908 PQG720908 QAC720908 QJY720908 QTU720908 RDQ720908 RNM720908 RXI720908 SHE720908 SRA720908 TAW720908 TKS720908 TUO720908 UEK720908 UOG720908 UYC720908 VHY720908 VRU720908 WBQ720908 WLM720908 WVI720908 A786444 IW786444 SS786444 ACO786444 AMK786444 AWG786444 BGC786444 BPY786444 BZU786444 CJQ786444 CTM786444 DDI786444 DNE786444 DXA786444 EGW786444 EQS786444 FAO786444 FKK786444 FUG786444 GEC786444 GNY786444 GXU786444 HHQ786444 HRM786444 IBI786444 ILE786444 IVA786444 JEW786444 JOS786444 JYO786444 KIK786444 KSG786444 LCC786444 LLY786444 LVU786444 MFQ786444 MPM786444 MZI786444 NJE786444 NTA786444 OCW786444 OMS786444 OWO786444 PGK786444 PQG786444 QAC786444 QJY786444 QTU786444 RDQ786444 RNM786444 RXI786444 SHE786444 SRA786444 TAW786444 TKS786444 TUO786444 UEK786444 UOG786444 UYC786444 VHY786444 VRU786444 WBQ786444 WLM786444 WVI786444 A851980 IW851980 SS851980 ACO851980 AMK851980 AWG851980 BGC851980 BPY851980 BZU851980 CJQ851980 CTM851980 DDI851980 DNE851980 DXA851980 EGW851980 EQS851980 FAO851980 FKK851980 FUG851980 GEC851980 GNY851980 GXU851980 HHQ851980 HRM851980 IBI851980 ILE851980 IVA851980 JEW851980 JOS851980 JYO851980 KIK851980 KSG851980 LCC851980 LLY851980 LVU851980 MFQ851980 MPM851980 MZI851980 NJE851980 NTA851980 OCW851980 OMS851980 OWO851980 PGK851980 PQG851980 QAC851980 QJY851980 QTU851980 RDQ851980 RNM851980 RXI851980 SHE851980 SRA851980 TAW851980 TKS851980 TUO851980 UEK851980 UOG851980 UYC851980 VHY851980 VRU851980 WBQ851980 WLM851980 WVI851980 A917516 IW917516 SS917516 ACO917516 AMK917516 AWG917516 BGC917516 BPY917516 BZU917516 CJQ917516 CTM917516 DDI917516 DNE917516 DXA917516 EGW917516 EQS917516 FAO917516 FKK917516 FUG917516 GEC917516 GNY917516 GXU917516 HHQ917516 HRM917516 IBI917516 ILE917516 IVA917516 JEW917516 JOS917516 JYO917516 KIK917516 KSG917516 LCC917516 LLY917516 LVU917516 MFQ917516 MPM917516 MZI917516 NJE917516 NTA917516 OCW917516 OMS917516 OWO917516 PGK917516 PQG917516 QAC917516 QJY917516 QTU917516 RDQ917516 RNM917516 RXI917516 SHE917516 SRA917516 TAW917516 TKS917516 TUO917516 UEK917516 UOG917516 UYC917516 VHY917516 VRU917516 WBQ917516 WLM917516 WVI917516 A983052 IW983052 SS983052 ACO983052 AMK983052 AWG983052 BGC983052 BPY983052 BZU983052 CJQ983052 CTM983052 DDI983052 DNE983052 DXA983052 EGW983052 EQS983052 FAO983052 FKK983052 FUG983052 GEC983052 GNY983052 GXU983052 HHQ983052 HRM983052 IBI983052 ILE983052 IVA983052 JEW983052 JOS983052 JYO983052 KIK983052 KSG983052 LCC983052 LLY983052 LVU983052 MFQ983052 MPM983052 MZI983052 NJE983052 NTA983052 OCW983052 OMS983052 OWO983052 PGK983052 PQG983052 QAC983052 QJY983052 QTU983052 RDQ983052 RNM983052 RXI983052 SHE983052 SRA983052 TAW983052 TKS983052 TUO983052 UEK983052 UOG983052 UYC983052 VHY983052 VRU983052 WBQ983052 WLM983052 WVI983052">
      <mc:AlternateContent xmlns:x12ac="http://schemas.microsoft.com/office/spreadsheetml/2011/1/ac" xmlns:mc="http://schemas.openxmlformats.org/markup-compatibility/2006">
        <mc:Choice Requires="x12ac">
          <x12ac:list>Käyttö- ja kiinteä omaisuus, Ostopalvelut,"Aineet, tarvikkeet ja muut kustannukset", Matkakustannukset (15% malli), Yksikkökustannus</x12ac:list>
        </mc:Choice>
        <mc:Fallback>
          <formula1>"Käyttö- ja kiinteä omaisuus, Ostopalvelut,Aineet, tarvikkeet ja muut kustannukset, Matkakustannukset (15% malli), Yksikkökustannus"</formula1>
        </mc:Fallback>
      </mc:AlternateContent>
    </dataValidation>
    <dataValidation allowBlank="1" showInputMessage="1" showErrorMessage="1" promptTitle="OHJE" prompt="Määritä käyttö- ja kiinteä omaisuus-kustannuslajille todellinen käyttöaste. Muille kustannuslajeille merkitse käyttöasteeksi 100." sqref="B12 IX12 ST12 ACP12 AML12 AWH12 BGD12 BPZ12 BZV12 CJR12 CTN12 DDJ12 DNF12 DXB12 EGX12 EQT12 FAP12 FKL12 FUH12 GED12 GNZ12 GXV12 HHR12 HRN12 IBJ12 ILF12 IVB12 JEX12 JOT12 JYP12 KIL12 KSH12 LCD12 LLZ12 LVV12 MFR12 MPN12 MZJ12 NJF12 NTB12 OCX12 OMT12 OWP12 PGL12 PQH12 QAD12 QJZ12 QTV12 RDR12 RNN12 RXJ12 SHF12 SRB12 TAX12 TKT12 TUP12 UEL12 UOH12 UYD12 VHZ12 VRV12 WBR12 WLN12 WVJ12 B65548 IX65548 ST65548 ACP65548 AML65548 AWH65548 BGD65548 BPZ65548 BZV65548 CJR65548 CTN65548 DDJ65548 DNF65548 DXB65548 EGX65548 EQT65548 FAP65548 FKL65548 FUH65548 GED65548 GNZ65548 GXV65548 HHR65548 HRN65548 IBJ65548 ILF65548 IVB65548 JEX65548 JOT65548 JYP65548 KIL65548 KSH65548 LCD65548 LLZ65548 LVV65548 MFR65548 MPN65548 MZJ65548 NJF65548 NTB65548 OCX65548 OMT65548 OWP65548 PGL65548 PQH65548 QAD65548 QJZ65548 QTV65548 RDR65548 RNN65548 RXJ65548 SHF65548 SRB65548 TAX65548 TKT65548 TUP65548 UEL65548 UOH65548 UYD65548 VHZ65548 VRV65548 WBR65548 WLN65548 WVJ65548 B131084 IX131084 ST131084 ACP131084 AML131084 AWH131084 BGD131084 BPZ131084 BZV131084 CJR131084 CTN131084 DDJ131084 DNF131084 DXB131084 EGX131084 EQT131084 FAP131084 FKL131084 FUH131084 GED131084 GNZ131084 GXV131084 HHR131084 HRN131084 IBJ131084 ILF131084 IVB131084 JEX131084 JOT131084 JYP131084 KIL131084 KSH131084 LCD131084 LLZ131084 LVV131084 MFR131084 MPN131084 MZJ131084 NJF131084 NTB131084 OCX131084 OMT131084 OWP131084 PGL131084 PQH131084 QAD131084 QJZ131084 QTV131084 RDR131084 RNN131084 RXJ131084 SHF131084 SRB131084 TAX131084 TKT131084 TUP131084 UEL131084 UOH131084 UYD131084 VHZ131084 VRV131084 WBR131084 WLN131084 WVJ131084 B196620 IX196620 ST196620 ACP196620 AML196620 AWH196620 BGD196620 BPZ196620 BZV196620 CJR196620 CTN196620 DDJ196620 DNF196620 DXB196620 EGX196620 EQT196620 FAP196620 FKL196620 FUH196620 GED196620 GNZ196620 GXV196620 HHR196620 HRN196620 IBJ196620 ILF196620 IVB196620 JEX196620 JOT196620 JYP196620 KIL196620 KSH196620 LCD196620 LLZ196620 LVV196620 MFR196620 MPN196620 MZJ196620 NJF196620 NTB196620 OCX196620 OMT196620 OWP196620 PGL196620 PQH196620 QAD196620 QJZ196620 QTV196620 RDR196620 RNN196620 RXJ196620 SHF196620 SRB196620 TAX196620 TKT196620 TUP196620 UEL196620 UOH196620 UYD196620 VHZ196620 VRV196620 WBR196620 WLN196620 WVJ196620 B262156 IX262156 ST262156 ACP262156 AML262156 AWH262156 BGD262156 BPZ262156 BZV262156 CJR262156 CTN262156 DDJ262156 DNF262156 DXB262156 EGX262156 EQT262156 FAP262156 FKL262156 FUH262156 GED262156 GNZ262156 GXV262156 HHR262156 HRN262156 IBJ262156 ILF262156 IVB262156 JEX262156 JOT262156 JYP262156 KIL262156 KSH262156 LCD262156 LLZ262156 LVV262156 MFR262156 MPN262156 MZJ262156 NJF262156 NTB262156 OCX262156 OMT262156 OWP262156 PGL262156 PQH262156 QAD262156 QJZ262156 QTV262156 RDR262156 RNN262156 RXJ262156 SHF262156 SRB262156 TAX262156 TKT262156 TUP262156 UEL262156 UOH262156 UYD262156 VHZ262156 VRV262156 WBR262156 WLN262156 WVJ262156 B327692 IX327692 ST327692 ACP327692 AML327692 AWH327692 BGD327692 BPZ327692 BZV327692 CJR327692 CTN327692 DDJ327692 DNF327692 DXB327692 EGX327692 EQT327692 FAP327692 FKL327692 FUH327692 GED327692 GNZ327692 GXV327692 HHR327692 HRN327692 IBJ327692 ILF327692 IVB327692 JEX327692 JOT327692 JYP327692 KIL327692 KSH327692 LCD327692 LLZ327692 LVV327692 MFR327692 MPN327692 MZJ327692 NJF327692 NTB327692 OCX327692 OMT327692 OWP327692 PGL327692 PQH327692 QAD327692 QJZ327692 QTV327692 RDR327692 RNN327692 RXJ327692 SHF327692 SRB327692 TAX327692 TKT327692 TUP327692 UEL327692 UOH327692 UYD327692 VHZ327692 VRV327692 WBR327692 WLN327692 WVJ327692 B393228 IX393228 ST393228 ACP393228 AML393228 AWH393228 BGD393228 BPZ393228 BZV393228 CJR393228 CTN393228 DDJ393228 DNF393228 DXB393228 EGX393228 EQT393228 FAP393228 FKL393228 FUH393228 GED393228 GNZ393228 GXV393228 HHR393228 HRN393228 IBJ393228 ILF393228 IVB393228 JEX393228 JOT393228 JYP393228 KIL393228 KSH393228 LCD393228 LLZ393228 LVV393228 MFR393228 MPN393228 MZJ393228 NJF393228 NTB393228 OCX393228 OMT393228 OWP393228 PGL393228 PQH393228 QAD393228 QJZ393228 QTV393228 RDR393228 RNN393228 RXJ393228 SHF393228 SRB393228 TAX393228 TKT393228 TUP393228 UEL393228 UOH393228 UYD393228 VHZ393228 VRV393228 WBR393228 WLN393228 WVJ393228 B458764 IX458764 ST458764 ACP458764 AML458764 AWH458764 BGD458764 BPZ458764 BZV458764 CJR458764 CTN458764 DDJ458764 DNF458764 DXB458764 EGX458764 EQT458764 FAP458764 FKL458764 FUH458764 GED458764 GNZ458764 GXV458764 HHR458764 HRN458764 IBJ458764 ILF458764 IVB458764 JEX458764 JOT458764 JYP458764 KIL458764 KSH458764 LCD458764 LLZ458764 LVV458764 MFR458764 MPN458764 MZJ458764 NJF458764 NTB458764 OCX458764 OMT458764 OWP458764 PGL458764 PQH458764 QAD458764 QJZ458764 QTV458764 RDR458764 RNN458764 RXJ458764 SHF458764 SRB458764 TAX458764 TKT458764 TUP458764 UEL458764 UOH458764 UYD458764 VHZ458764 VRV458764 WBR458764 WLN458764 WVJ458764 B524300 IX524300 ST524300 ACP524300 AML524300 AWH524300 BGD524300 BPZ524300 BZV524300 CJR524300 CTN524300 DDJ524300 DNF524300 DXB524300 EGX524300 EQT524300 FAP524300 FKL524300 FUH524300 GED524300 GNZ524300 GXV524300 HHR524300 HRN524300 IBJ524300 ILF524300 IVB524300 JEX524300 JOT524300 JYP524300 KIL524300 KSH524300 LCD524300 LLZ524300 LVV524300 MFR524300 MPN524300 MZJ524300 NJF524300 NTB524300 OCX524300 OMT524300 OWP524300 PGL524300 PQH524300 QAD524300 QJZ524300 QTV524300 RDR524300 RNN524300 RXJ524300 SHF524300 SRB524300 TAX524300 TKT524300 TUP524300 UEL524300 UOH524300 UYD524300 VHZ524300 VRV524300 WBR524300 WLN524300 WVJ524300 B589836 IX589836 ST589836 ACP589836 AML589836 AWH589836 BGD589836 BPZ589836 BZV589836 CJR589836 CTN589836 DDJ589836 DNF589836 DXB589836 EGX589836 EQT589836 FAP589836 FKL589836 FUH589836 GED589836 GNZ589836 GXV589836 HHR589836 HRN589836 IBJ589836 ILF589836 IVB589836 JEX589836 JOT589836 JYP589836 KIL589836 KSH589836 LCD589836 LLZ589836 LVV589836 MFR589836 MPN589836 MZJ589836 NJF589836 NTB589836 OCX589836 OMT589836 OWP589836 PGL589836 PQH589836 QAD589836 QJZ589836 QTV589836 RDR589836 RNN589836 RXJ589836 SHF589836 SRB589836 TAX589836 TKT589836 TUP589836 UEL589836 UOH589836 UYD589836 VHZ589836 VRV589836 WBR589836 WLN589836 WVJ589836 B655372 IX655372 ST655372 ACP655372 AML655372 AWH655372 BGD655372 BPZ655372 BZV655372 CJR655372 CTN655372 DDJ655372 DNF655372 DXB655372 EGX655372 EQT655372 FAP655372 FKL655372 FUH655372 GED655372 GNZ655372 GXV655372 HHR655372 HRN655372 IBJ655372 ILF655372 IVB655372 JEX655372 JOT655372 JYP655372 KIL655372 KSH655372 LCD655372 LLZ655372 LVV655372 MFR655372 MPN655372 MZJ655372 NJF655372 NTB655372 OCX655372 OMT655372 OWP655372 PGL655372 PQH655372 QAD655372 QJZ655372 QTV655372 RDR655372 RNN655372 RXJ655372 SHF655372 SRB655372 TAX655372 TKT655372 TUP655372 UEL655372 UOH655372 UYD655372 VHZ655372 VRV655372 WBR655372 WLN655372 WVJ655372 B720908 IX720908 ST720908 ACP720908 AML720908 AWH720908 BGD720908 BPZ720908 BZV720908 CJR720908 CTN720908 DDJ720908 DNF720908 DXB720908 EGX720908 EQT720908 FAP720908 FKL720908 FUH720908 GED720908 GNZ720908 GXV720908 HHR720908 HRN720908 IBJ720908 ILF720908 IVB720908 JEX720908 JOT720908 JYP720908 KIL720908 KSH720908 LCD720908 LLZ720908 LVV720908 MFR720908 MPN720908 MZJ720908 NJF720908 NTB720908 OCX720908 OMT720908 OWP720908 PGL720908 PQH720908 QAD720908 QJZ720908 QTV720908 RDR720908 RNN720908 RXJ720908 SHF720908 SRB720908 TAX720908 TKT720908 TUP720908 UEL720908 UOH720908 UYD720908 VHZ720908 VRV720908 WBR720908 WLN720908 WVJ720908 B786444 IX786444 ST786444 ACP786444 AML786444 AWH786444 BGD786444 BPZ786444 BZV786444 CJR786444 CTN786444 DDJ786444 DNF786444 DXB786444 EGX786444 EQT786444 FAP786444 FKL786444 FUH786444 GED786444 GNZ786444 GXV786444 HHR786444 HRN786444 IBJ786444 ILF786444 IVB786444 JEX786444 JOT786444 JYP786444 KIL786444 KSH786444 LCD786444 LLZ786444 LVV786444 MFR786444 MPN786444 MZJ786444 NJF786444 NTB786444 OCX786444 OMT786444 OWP786444 PGL786444 PQH786444 QAD786444 QJZ786444 QTV786444 RDR786444 RNN786444 RXJ786444 SHF786444 SRB786444 TAX786444 TKT786444 TUP786444 UEL786444 UOH786444 UYD786444 VHZ786444 VRV786444 WBR786444 WLN786444 WVJ786444 B851980 IX851980 ST851980 ACP851980 AML851980 AWH851980 BGD851980 BPZ851980 BZV851980 CJR851980 CTN851980 DDJ851980 DNF851980 DXB851980 EGX851980 EQT851980 FAP851980 FKL851980 FUH851980 GED851980 GNZ851980 GXV851980 HHR851980 HRN851980 IBJ851980 ILF851980 IVB851980 JEX851980 JOT851980 JYP851980 KIL851980 KSH851980 LCD851980 LLZ851980 LVV851980 MFR851980 MPN851980 MZJ851980 NJF851980 NTB851980 OCX851980 OMT851980 OWP851980 PGL851980 PQH851980 QAD851980 QJZ851980 QTV851980 RDR851980 RNN851980 RXJ851980 SHF851980 SRB851980 TAX851980 TKT851980 TUP851980 UEL851980 UOH851980 UYD851980 VHZ851980 VRV851980 WBR851980 WLN851980 WVJ851980 B917516 IX917516 ST917516 ACP917516 AML917516 AWH917516 BGD917516 BPZ917516 BZV917516 CJR917516 CTN917516 DDJ917516 DNF917516 DXB917516 EGX917516 EQT917516 FAP917516 FKL917516 FUH917516 GED917516 GNZ917516 GXV917516 HHR917516 HRN917516 IBJ917516 ILF917516 IVB917516 JEX917516 JOT917516 JYP917516 KIL917516 KSH917516 LCD917516 LLZ917516 LVV917516 MFR917516 MPN917516 MZJ917516 NJF917516 NTB917516 OCX917516 OMT917516 OWP917516 PGL917516 PQH917516 QAD917516 QJZ917516 QTV917516 RDR917516 RNN917516 RXJ917516 SHF917516 SRB917516 TAX917516 TKT917516 TUP917516 UEL917516 UOH917516 UYD917516 VHZ917516 VRV917516 WBR917516 WLN917516 WVJ917516 B983052 IX983052 ST983052 ACP983052 AML983052 AWH983052 BGD983052 BPZ983052 BZV983052 CJR983052 CTN983052 DDJ983052 DNF983052 DXB983052 EGX983052 EQT983052 FAP983052 FKL983052 FUH983052 GED983052 GNZ983052 GXV983052 HHR983052 HRN983052 IBJ983052 ILF983052 IVB983052 JEX983052 JOT983052 JYP983052 KIL983052 KSH983052 LCD983052 LLZ983052 LVV983052 MFR983052 MPN983052 MZJ983052 NJF983052 NTB983052 OCX983052 OMT983052 OWP983052 PGL983052 PQH983052 QAD983052 QJZ983052 QTV983052 RDR983052 RNN983052 RXJ983052 SHF983052 SRB983052 TAX983052 TKT983052 TUP983052 UEL983052 UOH983052 UYD983052 VHZ983052 VRV983052 WBR983052 WLN983052 WVJ983052"/>
    <dataValidation allowBlank="1" showInputMessage="1" showErrorMessage="1" promptTitle="OHJE" prompt="Kirjaa kustannuksen selite." sqref="C12 IY12 SU12 ACQ12 AMM12 AWI12 BGE12 BQA12 BZW12 CJS12 CTO12 DDK12 DNG12 DXC12 EGY12 EQU12 FAQ12 FKM12 FUI12 GEE12 GOA12 GXW12 HHS12 HRO12 IBK12 ILG12 IVC12 JEY12 JOU12 JYQ12 KIM12 KSI12 LCE12 LMA12 LVW12 MFS12 MPO12 MZK12 NJG12 NTC12 OCY12 OMU12 OWQ12 PGM12 PQI12 QAE12 QKA12 QTW12 RDS12 RNO12 RXK12 SHG12 SRC12 TAY12 TKU12 TUQ12 UEM12 UOI12 UYE12 VIA12 VRW12 WBS12 WLO12 WVK12 C65548 IY65548 SU65548 ACQ65548 AMM65548 AWI65548 BGE65548 BQA65548 BZW65548 CJS65548 CTO65548 DDK65548 DNG65548 DXC65548 EGY65548 EQU65548 FAQ65548 FKM65548 FUI65548 GEE65548 GOA65548 GXW65548 HHS65548 HRO65548 IBK65548 ILG65548 IVC65548 JEY65548 JOU65548 JYQ65548 KIM65548 KSI65548 LCE65548 LMA65548 LVW65548 MFS65548 MPO65548 MZK65548 NJG65548 NTC65548 OCY65548 OMU65548 OWQ65548 PGM65548 PQI65548 QAE65548 QKA65548 QTW65548 RDS65548 RNO65548 RXK65548 SHG65548 SRC65548 TAY65548 TKU65548 TUQ65548 UEM65548 UOI65548 UYE65548 VIA65548 VRW65548 WBS65548 WLO65548 WVK65548 C131084 IY131084 SU131084 ACQ131084 AMM131084 AWI131084 BGE131084 BQA131084 BZW131084 CJS131084 CTO131084 DDK131084 DNG131084 DXC131084 EGY131084 EQU131084 FAQ131084 FKM131084 FUI131084 GEE131084 GOA131084 GXW131084 HHS131084 HRO131084 IBK131084 ILG131084 IVC131084 JEY131084 JOU131084 JYQ131084 KIM131084 KSI131084 LCE131084 LMA131084 LVW131084 MFS131084 MPO131084 MZK131084 NJG131084 NTC131084 OCY131084 OMU131084 OWQ131084 PGM131084 PQI131084 QAE131084 QKA131084 QTW131084 RDS131084 RNO131084 RXK131084 SHG131084 SRC131084 TAY131084 TKU131084 TUQ131084 UEM131084 UOI131084 UYE131084 VIA131084 VRW131084 WBS131084 WLO131084 WVK131084 C196620 IY196620 SU196620 ACQ196620 AMM196620 AWI196620 BGE196620 BQA196620 BZW196620 CJS196620 CTO196620 DDK196620 DNG196620 DXC196620 EGY196620 EQU196620 FAQ196620 FKM196620 FUI196620 GEE196620 GOA196620 GXW196620 HHS196620 HRO196620 IBK196620 ILG196620 IVC196620 JEY196620 JOU196620 JYQ196620 KIM196620 KSI196620 LCE196620 LMA196620 LVW196620 MFS196620 MPO196620 MZK196620 NJG196620 NTC196620 OCY196620 OMU196620 OWQ196620 PGM196620 PQI196620 QAE196620 QKA196620 QTW196620 RDS196620 RNO196620 RXK196620 SHG196620 SRC196620 TAY196620 TKU196620 TUQ196620 UEM196620 UOI196620 UYE196620 VIA196620 VRW196620 WBS196620 WLO196620 WVK196620 C262156 IY262156 SU262156 ACQ262156 AMM262156 AWI262156 BGE262156 BQA262156 BZW262156 CJS262156 CTO262156 DDK262156 DNG262156 DXC262156 EGY262156 EQU262156 FAQ262156 FKM262156 FUI262156 GEE262156 GOA262156 GXW262156 HHS262156 HRO262156 IBK262156 ILG262156 IVC262156 JEY262156 JOU262156 JYQ262156 KIM262156 KSI262156 LCE262156 LMA262156 LVW262156 MFS262156 MPO262156 MZK262156 NJG262156 NTC262156 OCY262156 OMU262156 OWQ262156 PGM262156 PQI262156 QAE262156 QKA262156 QTW262156 RDS262156 RNO262156 RXK262156 SHG262156 SRC262156 TAY262156 TKU262156 TUQ262156 UEM262156 UOI262156 UYE262156 VIA262156 VRW262156 WBS262156 WLO262156 WVK262156 C327692 IY327692 SU327692 ACQ327692 AMM327692 AWI327692 BGE327692 BQA327692 BZW327692 CJS327692 CTO327692 DDK327692 DNG327692 DXC327692 EGY327692 EQU327692 FAQ327692 FKM327692 FUI327692 GEE327692 GOA327692 GXW327692 HHS327692 HRO327692 IBK327692 ILG327692 IVC327692 JEY327692 JOU327692 JYQ327692 KIM327692 KSI327692 LCE327692 LMA327692 LVW327692 MFS327692 MPO327692 MZK327692 NJG327692 NTC327692 OCY327692 OMU327692 OWQ327692 PGM327692 PQI327692 QAE327692 QKA327692 QTW327692 RDS327692 RNO327692 RXK327692 SHG327692 SRC327692 TAY327692 TKU327692 TUQ327692 UEM327692 UOI327692 UYE327692 VIA327692 VRW327692 WBS327692 WLO327692 WVK327692 C393228 IY393228 SU393228 ACQ393228 AMM393228 AWI393228 BGE393228 BQA393228 BZW393228 CJS393228 CTO393228 DDK393228 DNG393228 DXC393228 EGY393228 EQU393228 FAQ393228 FKM393228 FUI393228 GEE393228 GOA393228 GXW393228 HHS393228 HRO393228 IBK393228 ILG393228 IVC393228 JEY393228 JOU393228 JYQ393228 KIM393228 KSI393228 LCE393228 LMA393228 LVW393228 MFS393228 MPO393228 MZK393228 NJG393228 NTC393228 OCY393228 OMU393228 OWQ393228 PGM393228 PQI393228 QAE393228 QKA393228 QTW393228 RDS393228 RNO393228 RXK393228 SHG393228 SRC393228 TAY393228 TKU393228 TUQ393228 UEM393228 UOI393228 UYE393228 VIA393228 VRW393228 WBS393228 WLO393228 WVK393228 C458764 IY458764 SU458764 ACQ458764 AMM458764 AWI458764 BGE458764 BQA458764 BZW458764 CJS458764 CTO458764 DDK458764 DNG458764 DXC458764 EGY458764 EQU458764 FAQ458764 FKM458764 FUI458764 GEE458764 GOA458764 GXW458764 HHS458764 HRO458764 IBK458764 ILG458764 IVC458764 JEY458764 JOU458764 JYQ458764 KIM458764 KSI458764 LCE458764 LMA458764 LVW458764 MFS458764 MPO458764 MZK458764 NJG458764 NTC458764 OCY458764 OMU458764 OWQ458764 PGM458764 PQI458764 QAE458764 QKA458764 QTW458764 RDS458764 RNO458764 RXK458764 SHG458764 SRC458764 TAY458764 TKU458764 TUQ458764 UEM458764 UOI458764 UYE458764 VIA458764 VRW458764 WBS458764 WLO458764 WVK458764 C524300 IY524300 SU524300 ACQ524300 AMM524300 AWI524300 BGE524300 BQA524300 BZW524300 CJS524300 CTO524300 DDK524300 DNG524300 DXC524300 EGY524300 EQU524300 FAQ524300 FKM524300 FUI524300 GEE524300 GOA524300 GXW524300 HHS524300 HRO524300 IBK524300 ILG524300 IVC524300 JEY524300 JOU524300 JYQ524300 KIM524300 KSI524300 LCE524300 LMA524300 LVW524300 MFS524300 MPO524300 MZK524300 NJG524300 NTC524300 OCY524300 OMU524300 OWQ524300 PGM524300 PQI524300 QAE524300 QKA524300 QTW524300 RDS524300 RNO524300 RXK524300 SHG524300 SRC524300 TAY524300 TKU524300 TUQ524300 UEM524300 UOI524300 UYE524300 VIA524300 VRW524300 WBS524300 WLO524300 WVK524300 C589836 IY589836 SU589836 ACQ589836 AMM589836 AWI589836 BGE589836 BQA589836 BZW589836 CJS589836 CTO589836 DDK589836 DNG589836 DXC589836 EGY589836 EQU589836 FAQ589836 FKM589836 FUI589836 GEE589836 GOA589836 GXW589836 HHS589836 HRO589836 IBK589836 ILG589836 IVC589836 JEY589836 JOU589836 JYQ589836 KIM589836 KSI589836 LCE589836 LMA589836 LVW589836 MFS589836 MPO589836 MZK589836 NJG589836 NTC589836 OCY589836 OMU589836 OWQ589836 PGM589836 PQI589836 QAE589836 QKA589836 QTW589836 RDS589836 RNO589836 RXK589836 SHG589836 SRC589836 TAY589836 TKU589836 TUQ589836 UEM589836 UOI589836 UYE589836 VIA589836 VRW589836 WBS589836 WLO589836 WVK589836 C655372 IY655372 SU655372 ACQ655372 AMM655372 AWI655372 BGE655372 BQA655372 BZW655372 CJS655372 CTO655372 DDK655372 DNG655372 DXC655372 EGY655372 EQU655372 FAQ655372 FKM655372 FUI655372 GEE655372 GOA655372 GXW655372 HHS655372 HRO655372 IBK655372 ILG655372 IVC655372 JEY655372 JOU655372 JYQ655372 KIM655372 KSI655372 LCE655372 LMA655372 LVW655372 MFS655372 MPO655372 MZK655372 NJG655372 NTC655372 OCY655372 OMU655372 OWQ655372 PGM655372 PQI655372 QAE655372 QKA655372 QTW655372 RDS655372 RNO655372 RXK655372 SHG655372 SRC655372 TAY655372 TKU655372 TUQ655372 UEM655372 UOI655372 UYE655372 VIA655372 VRW655372 WBS655372 WLO655372 WVK655372 C720908 IY720908 SU720908 ACQ720908 AMM720908 AWI720908 BGE720908 BQA720908 BZW720908 CJS720908 CTO720908 DDK720908 DNG720908 DXC720908 EGY720908 EQU720908 FAQ720908 FKM720908 FUI720908 GEE720908 GOA720908 GXW720908 HHS720908 HRO720908 IBK720908 ILG720908 IVC720908 JEY720908 JOU720908 JYQ720908 KIM720908 KSI720908 LCE720908 LMA720908 LVW720908 MFS720908 MPO720908 MZK720908 NJG720908 NTC720908 OCY720908 OMU720908 OWQ720908 PGM720908 PQI720908 QAE720908 QKA720908 QTW720908 RDS720908 RNO720908 RXK720908 SHG720908 SRC720908 TAY720908 TKU720908 TUQ720908 UEM720908 UOI720908 UYE720908 VIA720908 VRW720908 WBS720908 WLO720908 WVK720908 C786444 IY786444 SU786444 ACQ786444 AMM786444 AWI786444 BGE786444 BQA786444 BZW786444 CJS786444 CTO786444 DDK786444 DNG786444 DXC786444 EGY786444 EQU786444 FAQ786444 FKM786444 FUI786444 GEE786444 GOA786444 GXW786444 HHS786444 HRO786444 IBK786444 ILG786444 IVC786444 JEY786444 JOU786444 JYQ786444 KIM786444 KSI786444 LCE786444 LMA786444 LVW786444 MFS786444 MPO786444 MZK786444 NJG786444 NTC786444 OCY786444 OMU786444 OWQ786444 PGM786444 PQI786444 QAE786444 QKA786444 QTW786444 RDS786444 RNO786444 RXK786444 SHG786444 SRC786444 TAY786444 TKU786444 TUQ786444 UEM786444 UOI786444 UYE786444 VIA786444 VRW786444 WBS786444 WLO786444 WVK786444 C851980 IY851980 SU851980 ACQ851980 AMM851980 AWI851980 BGE851980 BQA851980 BZW851980 CJS851980 CTO851980 DDK851980 DNG851980 DXC851980 EGY851980 EQU851980 FAQ851980 FKM851980 FUI851980 GEE851980 GOA851980 GXW851980 HHS851980 HRO851980 IBK851980 ILG851980 IVC851980 JEY851980 JOU851980 JYQ851980 KIM851980 KSI851980 LCE851980 LMA851980 LVW851980 MFS851980 MPO851980 MZK851980 NJG851980 NTC851980 OCY851980 OMU851980 OWQ851980 PGM851980 PQI851980 QAE851980 QKA851980 QTW851980 RDS851980 RNO851980 RXK851980 SHG851980 SRC851980 TAY851980 TKU851980 TUQ851980 UEM851980 UOI851980 UYE851980 VIA851980 VRW851980 WBS851980 WLO851980 WVK851980 C917516 IY917516 SU917516 ACQ917516 AMM917516 AWI917516 BGE917516 BQA917516 BZW917516 CJS917516 CTO917516 DDK917516 DNG917516 DXC917516 EGY917516 EQU917516 FAQ917516 FKM917516 FUI917516 GEE917516 GOA917516 GXW917516 HHS917516 HRO917516 IBK917516 ILG917516 IVC917516 JEY917516 JOU917516 JYQ917516 KIM917516 KSI917516 LCE917516 LMA917516 LVW917516 MFS917516 MPO917516 MZK917516 NJG917516 NTC917516 OCY917516 OMU917516 OWQ917516 PGM917516 PQI917516 QAE917516 QKA917516 QTW917516 RDS917516 RNO917516 RXK917516 SHG917516 SRC917516 TAY917516 TKU917516 TUQ917516 UEM917516 UOI917516 UYE917516 VIA917516 VRW917516 WBS917516 WLO917516 WVK917516 C983052 IY983052 SU983052 ACQ983052 AMM983052 AWI983052 BGE983052 BQA983052 BZW983052 CJS983052 CTO983052 DDK983052 DNG983052 DXC983052 EGY983052 EQU983052 FAQ983052 FKM983052 FUI983052 GEE983052 GOA983052 GXW983052 HHS983052 HRO983052 IBK983052 ILG983052 IVC983052 JEY983052 JOU983052 JYQ983052 KIM983052 KSI983052 LCE983052 LMA983052 LVW983052 MFS983052 MPO983052 MZK983052 NJG983052 NTC983052 OCY983052 OMU983052 OWQ983052 PGM983052 PQI983052 QAE983052 QKA983052 QTW983052 RDS983052 RNO983052 RXK983052 SHG983052 SRC983052 TAY983052 TKU983052 TUQ983052 UEM983052 UOI983052 UYE983052 VIA983052 VRW983052 WBS983052 WLO983052 WVK983052"/>
    <dataValidation allowBlank="1" showInputMessage="1" showErrorMessage="1" promptTitle="OHJE" prompt="Kirjaa tähän aikaisemmissa maksatushakemuksissa hyväksytyt kustannukset kustannuslajitasolla." sqref="E12 JA12 SW12 ACS12 AMO12 AWK12 BGG12 BQC12 BZY12 CJU12 CTQ12 DDM12 DNI12 DXE12 EHA12 EQW12 FAS12 FKO12 FUK12 GEG12 GOC12 GXY12 HHU12 HRQ12 IBM12 ILI12 IVE12 JFA12 JOW12 JYS12 KIO12 KSK12 LCG12 LMC12 LVY12 MFU12 MPQ12 MZM12 NJI12 NTE12 ODA12 OMW12 OWS12 PGO12 PQK12 QAG12 QKC12 QTY12 RDU12 RNQ12 RXM12 SHI12 SRE12 TBA12 TKW12 TUS12 UEO12 UOK12 UYG12 VIC12 VRY12 WBU12 WLQ12 WVM12 E65548 JA65548 SW65548 ACS65548 AMO65548 AWK65548 BGG65548 BQC65548 BZY65548 CJU65548 CTQ65548 DDM65548 DNI65548 DXE65548 EHA65548 EQW65548 FAS65548 FKO65548 FUK65548 GEG65548 GOC65548 GXY65548 HHU65548 HRQ65548 IBM65548 ILI65548 IVE65548 JFA65548 JOW65548 JYS65548 KIO65548 KSK65548 LCG65548 LMC65548 LVY65548 MFU65548 MPQ65548 MZM65548 NJI65548 NTE65548 ODA65548 OMW65548 OWS65548 PGO65548 PQK65548 QAG65548 QKC65548 QTY65548 RDU65548 RNQ65548 RXM65548 SHI65548 SRE65548 TBA65548 TKW65548 TUS65548 UEO65548 UOK65548 UYG65548 VIC65548 VRY65548 WBU65548 WLQ65548 WVM65548 E131084 JA131084 SW131084 ACS131084 AMO131084 AWK131084 BGG131084 BQC131084 BZY131084 CJU131084 CTQ131084 DDM131084 DNI131084 DXE131084 EHA131084 EQW131084 FAS131084 FKO131084 FUK131084 GEG131084 GOC131084 GXY131084 HHU131084 HRQ131084 IBM131084 ILI131084 IVE131084 JFA131084 JOW131084 JYS131084 KIO131084 KSK131084 LCG131084 LMC131084 LVY131084 MFU131084 MPQ131084 MZM131084 NJI131084 NTE131084 ODA131084 OMW131084 OWS131084 PGO131084 PQK131084 QAG131084 QKC131084 QTY131084 RDU131084 RNQ131084 RXM131084 SHI131084 SRE131084 TBA131084 TKW131084 TUS131084 UEO131084 UOK131084 UYG131084 VIC131084 VRY131084 WBU131084 WLQ131084 WVM131084 E196620 JA196620 SW196620 ACS196620 AMO196620 AWK196620 BGG196620 BQC196620 BZY196620 CJU196620 CTQ196620 DDM196620 DNI196620 DXE196620 EHA196620 EQW196620 FAS196620 FKO196620 FUK196620 GEG196620 GOC196620 GXY196620 HHU196620 HRQ196620 IBM196620 ILI196620 IVE196620 JFA196620 JOW196620 JYS196620 KIO196620 KSK196620 LCG196620 LMC196620 LVY196620 MFU196620 MPQ196620 MZM196620 NJI196620 NTE196620 ODA196620 OMW196620 OWS196620 PGO196620 PQK196620 QAG196620 QKC196620 QTY196620 RDU196620 RNQ196620 RXM196620 SHI196620 SRE196620 TBA196620 TKW196620 TUS196620 UEO196620 UOK196620 UYG196620 VIC196620 VRY196620 WBU196620 WLQ196620 WVM196620 E262156 JA262156 SW262156 ACS262156 AMO262156 AWK262156 BGG262156 BQC262156 BZY262156 CJU262156 CTQ262156 DDM262156 DNI262156 DXE262156 EHA262156 EQW262156 FAS262156 FKO262156 FUK262156 GEG262156 GOC262156 GXY262156 HHU262156 HRQ262156 IBM262156 ILI262156 IVE262156 JFA262156 JOW262156 JYS262156 KIO262156 KSK262156 LCG262156 LMC262156 LVY262156 MFU262156 MPQ262156 MZM262156 NJI262156 NTE262156 ODA262156 OMW262156 OWS262156 PGO262156 PQK262156 QAG262156 QKC262156 QTY262156 RDU262156 RNQ262156 RXM262156 SHI262156 SRE262156 TBA262156 TKW262156 TUS262156 UEO262156 UOK262156 UYG262156 VIC262156 VRY262156 WBU262156 WLQ262156 WVM262156 E327692 JA327692 SW327692 ACS327692 AMO327692 AWK327692 BGG327692 BQC327692 BZY327692 CJU327692 CTQ327692 DDM327692 DNI327692 DXE327692 EHA327692 EQW327692 FAS327692 FKO327692 FUK327692 GEG327692 GOC327692 GXY327692 HHU327692 HRQ327692 IBM327692 ILI327692 IVE327692 JFA327692 JOW327692 JYS327692 KIO327692 KSK327692 LCG327692 LMC327692 LVY327692 MFU327692 MPQ327692 MZM327692 NJI327692 NTE327692 ODA327692 OMW327692 OWS327692 PGO327692 PQK327692 QAG327692 QKC327692 QTY327692 RDU327692 RNQ327692 RXM327692 SHI327692 SRE327692 TBA327692 TKW327692 TUS327692 UEO327692 UOK327692 UYG327692 VIC327692 VRY327692 WBU327692 WLQ327692 WVM327692 E393228 JA393228 SW393228 ACS393228 AMO393228 AWK393228 BGG393228 BQC393228 BZY393228 CJU393228 CTQ393228 DDM393228 DNI393228 DXE393228 EHA393228 EQW393228 FAS393228 FKO393228 FUK393228 GEG393228 GOC393228 GXY393228 HHU393228 HRQ393228 IBM393228 ILI393228 IVE393228 JFA393228 JOW393228 JYS393228 KIO393228 KSK393228 LCG393228 LMC393228 LVY393228 MFU393228 MPQ393228 MZM393228 NJI393228 NTE393228 ODA393228 OMW393228 OWS393228 PGO393228 PQK393228 QAG393228 QKC393228 QTY393228 RDU393228 RNQ393228 RXM393228 SHI393228 SRE393228 TBA393228 TKW393228 TUS393228 UEO393228 UOK393228 UYG393228 VIC393228 VRY393228 WBU393228 WLQ393228 WVM393228 E458764 JA458764 SW458764 ACS458764 AMO458764 AWK458764 BGG458764 BQC458764 BZY458764 CJU458764 CTQ458764 DDM458764 DNI458764 DXE458764 EHA458764 EQW458764 FAS458764 FKO458764 FUK458764 GEG458764 GOC458764 GXY458764 HHU458764 HRQ458764 IBM458764 ILI458764 IVE458764 JFA458764 JOW458764 JYS458764 KIO458764 KSK458764 LCG458764 LMC458764 LVY458764 MFU458764 MPQ458764 MZM458764 NJI458764 NTE458764 ODA458764 OMW458764 OWS458764 PGO458764 PQK458764 QAG458764 QKC458764 QTY458764 RDU458764 RNQ458764 RXM458764 SHI458764 SRE458764 TBA458764 TKW458764 TUS458764 UEO458764 UOK458764 UYG458764 VIC458764 VRY458764 WBU458764 WLQ458764 WVM458764 E524300 JA524300 SW524300 ACS524300 AMO524300 AWK524300 BGG524300 BQC524300 BZY524300 CJU524300 CTQ524300 DDM524300 DNI524300 DXE524300 EHA524300 EQW524300 FAS524300 FKO524300 FUK524300 GEG524300 GOC524300 GXY524300 HHU524300 HRQ524300 IBM524300 ILI524300 IVE524300 JFA524300 JOW524300 JYS524300 KIO524300 KSK524300 LCG524300 LMC524300 LVY524300 MFU524300 MPQ524300 MZM524300 NJI524300 NTE524300 ODA524300 OMW524300 OWS524300 PGO524300 PQK524300 QAG524300 QKC524300 QTY524300 RDU524300 RNQ524300 RXM524300 SHI524300 SRE524300 TBA524300 TKW524300 TUS524300 UEO524300 UOK524300 UYG524300 VIC524300 VRY524300 WBU524300 WLQ524300 WVM524300 E589836 JA589836 SW589836 ACS589836 AMO589836 AWK589836 BGG589836 BQC589836 BZY589836 CJU589836 CTQ589836 DDM589836 DNI589836 DXE589836 EHA589836 EQW589836 FAS589836 FKO589836 FUK589836 GEG589836 GOC589836 GXY589836 HHU589836 HRQ589836 IBM589836 ILI589836 IVE589836 JFA589836 JOW589836 JYS589836 KIO589836 KSK589836 LCG589836 LMC589836 LVY589836 MFU589836 MPQ589836 MZM589836 NJI589836 NTE589836 ODA589836 OMW589836 OWS589836 PGO589836 PQK589836 QAG589836 QKC589836 QTY589836 RDU589836 RNQ589836 RXM589836 SHI589836 SRE589836 TBA589836 TKW589836 TUS589836 UEO589836 UOK589836 UYG589836 VIC589836 VRY589836 WBU589836 WLQ589836 WVM589836 E655372 JA655372 SW655372 ACS655372 AMO655372 AWK655372 BGG655372 BQC655372 BZY655372 CJU655372 CTQ655372 DDM655372 DNI655372 DXE655372 EHA655372 EQW655372 FAS655372 FKO655372 FUK655372 GEG655372 GOC655372 GXY655372 HHU655372 HRQ655372 IBM655372 ILI655372 IVE655372 JFA655372 JOW655372 JYS655372 KIO655372 KSK655372 LCG655372 LMC655372 LVY655372 MFU655372 MPQ655372 MZM655372 NJI655372 NTE655372 ODA655372 OMW655372 OWS655372 PGO655372 PQK655372 QAG655372 QKC655372 QTY655372 RDU655372 RNQ655372 RXM655372 SHI655372 SRE655372 TBA655372 TKW655372 TUS655372 UEO655372 UOK655372 UYG655372 VIC655372 VRY655372 WBU655372 WLQ655372 WVM655372 E720908 JA720908 SW720908 ACS720908 AMO720908 AWK720908 BGG720908 BQC720908 BZY720908 CJU720908 CTQ720908 DDM720908 DNI720908 DXE720908 EHA720908 EQW720908 FAS720908 FKO720908 FUK720908 GEG720908 GOC720908 GXY720908 HHU720908 HRQ720908 IBM720908 ILI720908 IVE720908 JFA720908 JOW720908 JYS720908 KIO720908 KSK720908 LCG720908 LMC720908 LVY720908 MFU720908 MPQ720908 MZM720908 NJI720908 NTE720908 ODA720908 OMW720908 OWS720908 PGO720908 PQK720908 QAG720908 QKC720908 QTY720908 RDU720908 RNQ720908 RXM720908 SHI720908 SRE720908 TBA720908 TKW720908 TUS720908 UEO720908 UOK720908 UYG720908 VIC720908 VRY720908 WBU720908 WLQ720908 WVM720908 E786444 JA786444 SW786444 ACS786444 AMO786444 AWK786444 BGG786444 BQC786444 BZY786444 CJU786444 CTQ786444 DDM786444 DNI786444 DXE786444 EHA786444 EQW786444 FAS786444 FKO786444 FUK786444 GEG786444 GOC786444 GXY786444 HHU786444 HRQ786444 IBM786444 ILI786444 IVE786444 JFA786444 JOW786444 JYS786444 KIO786444 KSK786444 LCG786444 LMC786444 LVY786444 MFU786444 MPQ786444 MZM786444 NJI786444 NTE786444 ODA786444 OMW786444 OWS786444 PGO786444 PQK786444 QAG786444 QKC786444 QTY786444 RDU786444 RNQ786444 RXM786444 SHI786444 SRE786444 TBA786444 TKW786444 TUS786444 UEO786444 UOK786444 UYG786444 VIC786444 VRY786444 WBU786444 WLQ786444 WVM786444 E851980 JA851980 SW851980 ACS851980 AMO851980 AWK851980 BGG851980 BQC851980 BZY851980 CJU851980 CTQ851980 DDM851980 DNI851980 DXE851980 EHA851980 EQW851980 FAS851980 FKO851980 FUK851980 GEG851980 GOC851980 GXY851980 HHU851980 HRQ851980 IBM851980 ILI851980 IVE851980 JFA851980 JOW851980 JYS851980 KIO851980 KSK851980 LCG851980 LMC851980 LVY851980 MFU851980 MPQ851980 MZM851980 NJI851980 NTE851980 ODA851980 OMW851980 OWS851980 PGO851980 PQK851980 QAG851980 QKC851980 QTY851980 RDU851980 RNQ851980 RXM851980 SHI851980 SRE851980 TBA851980 TKW851980 TUS851980 UEO851980 UOK851980 UYG851980 VIC851980 VRY851980 WBU851980 WLQ851980 WVM851980 E917516 JA917516 SW917516 ACS917516 AMO917516 AWK917516 BGG917516 BQC917516 BZY917516 CJU917516 CTQ917516 DDM917516 DNI917516 DXE917516 EHA917516 EQW917516 FAS917516 FKO917516 FUK917516 GEG917516 GOC917516 GXY917516 HHU917516 HRQ917516 IBM917516 ILI917516 IVE917516 JFA917516 JOW917516 JYS917516 KIO917516 KSK917516 LCG917516 LMC917516 LVY917516 MFU917516 MPQ917516 MZM917516 NJI917516 NTE917516 ODA917516 OMW917516 OWS917516 PGO917516 PQK917516 QAG917516 QKC917516 QTY917516 RDU917516 RNQ917516 RXM917516 SHI917516 SRE917516 TBA917516 TKW917516 TUS917516 UEO917516 UOK917516 UYG917516 VIC917516 VRY917516 WBU917516 WLQ917516 WVM917516 E983052 JA983052 SW983052 ACS983052 AMO983052 AWK983052 BGG983052 BQC983052 BZY983052 CJU983052 CTQ983052 DDM983052 DNI983052 DXE983052 EHA983052 EQW983052 FAS983052 FKO983052 FUK983052 GEG983052 GOC983052 GXY983052 HHU983052 HRQ983052 IBM983052 ILI983052 IVE983052 JFA983052 JOW983052 JYS983052 KIO983052 KSK983052 LCG983052 LMC983052 LVY983052 MFU983052 MPQ983052 MZM983052 NJI983052 NTE983052 ODA983052 OMW983052 OWS983052 PGO983052 PQK983052 QAG983052 QKC983052 QTY983052 RDU983052 RNQ983052 RXM983052 SHI983052 SRE983052 TBA983052 TKW983052 TUS983052 UEO983052 UOK983052 UYG983052 VIC983052 VRY983052 WBU983052 WLQ983052 WVM983052"/>
    <dataValidation allowBlank="1" showInputMessage="1" showErrorMessage="1" promptTitle="OHJE" prompt="Kirjoita tähän raportoitujen kustannusten kirjanpidon tositenumerot pääkirjasta. Yhteys raportoitujen kustannusten ja pääkirjan välillä tulee olla yksiselitteinen. Tarkentavia merkintöjä voit tehdä liitteenä toimitettavaan pääkirjanotteeseen." sqref="F12 JB12 SX12 ACT12 AMP12 AWL12 BGH12 BQD12 BZZ12 CJV12 CTR12 DDN12 DNJ12 DXF12 EHB12 EQX12 FAT12 FKP12 FUL12 GEH12 GOD12 GXZ12 HHV12 HRR12 IBN12 ILJ12 IVF12 JFB12 JOX12 JYT12 KIP12 KSL12 LCH12 LMD12 LVZ12 MFV12 MPR12 MZN12 NJJ12 NTF12 ODB12 OMX12 OWT12 PGP12 PQL12 QAH12 QKD12 QTZ12 RDV12 RNR12 RXN12 SHJ12 SRF12 TBB12 TKX12 TUT12 UEP12 UOL12 UYH12 VID12 VRZ12 WBV12 WLR12 WVN12 F65548 JB65548 SX65548 ACT65548 AMP65548 AWL65548 BGH65548 BQD65548 BZZ65548 CJV65548 CTR65548 DDN65548 DNJ65548 DXF65548 EHB65548 EQX65548 FAT65548 FKP65548 FUL65548 GEH65548 GOD65548 GXZ65548 HHV65548 HRR65548 IBN65548 ILJ65548 IVF65548 JFB65548 JOX65548 JYT65548 KIP65548 KSL65548 LCH65548 LMD65548 LVZ65548 MFV65548 MPR65548 MZN65548 NJJ65548 NTF65548 ODB65548 OMX65548 OWT65548 PGP65548 PQL65548 QAH65548 QKD65548 QTZ65548 RDV65548 RNR65548 RXN65548 SHJ65548 SRF65548 TBB65548 TKX65548 TUT65548 UEP65548 UOL65548 UYH65548 VID65548 VRZ65548 WBV65548 WLR65548 WVN65548 F131084 JB131084 SX131084 ACT131084 AMP131084 AWL131084 BGH131084 BQD131084 BZZ131084 CJV131084 CTR131084 DDN131084 DNJ131084 DXF131084 EHB131084 EQX131084 FAT131084 FKP131084 FUL131084 GEH131084 GOD131084 GXZ131084 HHV131084 HRR131084 IBN131084 ILJ131084 IVF131084 JFB131084 JOX131084 JYT131084 KIP131084 KSL131084 LCH131084 LMD131084 LVZ131084 MFV131084 MPR131084 MZN131084 NJJ131084 NTF131084 ODB131084 OMX131084 OWT131084 PGP131084 PQL131084 QAH131084 QKD131084 QTZ131084 RDV131084 RNR131084 RXN131084 SHJ131084 SRF131084 TBB131084 TKX131084 TUT131084 UEP131084 UOL131084 UYH131084 VID131084 VRZ131084 WBV131084 WLR131084 WVN131084 F196620 JB196620 SX196620 ACT196620 AMP196620 AWL196620 BGH196620 BQD196620 BZZ196620 CJV196620 CTR196620 DDN196620 DNJ196620 DXF196620 EHB196620 EQX196620 FAT196620 FKP196620 FUL196620 GEH196620 GOD196620 GXZ196620 HHV196620 HRR196620 IBN196620 ILJ196620 IVF196620 JFB196620 JOX196620 JYT196620 KIP196620 KSL196620 LCH196620 LMD196620 LVZ196620 MFV196620 MPR196620 MZN196620 NJJ196620 NTF196620 ODB196620 OMX196620 OWT196620 PGP196620 PQL196620 QAH196620 QKD196620 QTZ196620 RDV196620 RNR196620 RXN196620 SHJ196620 SRF196620 TBB196620 TKX196620 TUT196620 UEP196620 UOL196620 UYH196620 VID196620 VRZ196620 WBV196620 WLR196620 WVN196620 F262156 JB262156 SX262156 ACT262156 AMP262156 AWL262156 BGH262156 BQD262156 BZZ262156 CJV262156 CTR262156 DDN262156 DNJ262156 DXF262156 EHB262156 EQX262156 FAT262156 FKP262156 FUL262156 GEH262156 GOD262156 GXZ262156 HHV262156 HRR262156 IBN262156 ILJ262156 IVF262156 JFB262156 JOX262156 JYT262156 KIP262156 KSL262156 LCH262156 LMD262156 LVZ262156 MFV262156 MPR262156 MZN262156 NJJ262156 NTF262156 ODB262156 OMX262156 OWT262156 PGP262156 PQL262156 QAH262156 QKD262156 QTZ262156 RDV262156 RNR262156 RXN262156 SHJ262156 SRF262156 TBB262156 TKX262156 TUT262156 UEP262156 UOL262156 UYH262156 VID262156 VRZ262156 WBV262156 WLR262156 WVN262156 F327692 JB327692 SX327692 ACT327692 AMP327692 AWL327692 BGH327692 BQD327692 BZZ327692 CJV327692 CTR327692 DDN327692 DNJ327692 DXF327692 EHB327692 EQX327692 FAT327692 FKP327692 FUL327692 GEH327692 GOD327692 GXZ327692 HHV327692 HRR327692 IBN327692 ILJ327692 IVF327692 JFB327692 JOX327692 JYT327692 KIP327692 KSL327692 LCH327692 LMD327692 LVZ327692 MFV327692 MPR327692 MZN327692 NJJ327692 NTF327692 ODB327692 OMX327692 OWT327692 PGP327692 PQL327692 QAH327692 QKD327692 QTZ327692 RDV327692 RNR327692 RXN327692 SHJ327692 SRF327692 TBB327692 TKX327692 TUT327692 UEP327692 UOL327692 UYH327692 VID327692 VRZ327692 WBV327692 WLR327692 WVN327692 F393228 JB393228 SX393228 ACT393228 AMP393228 AWL393228 BGH393228 BQD393228 BZZ393228 CJV393228 CTR393228 DDN393228 DNJ393228 DXF393228 EHB393228 EQX393228 FAT393228 FKP393228 FUL393228 GEH393228 GOD393228 GXZ393228 HHV393228 HRR393228 IBN393228 ILJ393228 IVF393228 JFB393228 JOX393228 JYT393228 KIP393228 KSL393228 LCH393228 LMD393228 LVZ393228 MFV393228 MPR393228 MZN393228 NJJ393228 NTF393228 ODB393228 OMX393228 OWT393228 PGP393228 PQL393228 QAH393228 QKD393228 QTZ393228 RDV393228 RNR393228 RXN393228 SHJ393228 SRF393228 TBB393228 TKX393228 TUT393228 UEP393228 UOL393228 UYH393228 VID393228 VRZ393228 WBV393228 WLR393228 WVN393228 F458764 JB458764 SX458764 ACT458764 AMP458764 AWL458764 BGH458764 BQD458764 BZZ458764 CJV458764 CTR458764 DDN458764 DNJ458764 DXF458764 EHB458764 EQX458764 FAT458764 FKP458764 FUL458764 GEH458764 GOD458764 GXZ458764 HHV458764 HRR458764 IBN458764 ILJ458764 IVF458764 JFB458764 JOX458764 JYT458764 KIP458764 KSL458764 LCH458764 LMD458764 LVZ458764 MFV458764 MPR458764 MZN458764 NJJ458764 NTF458764 ODB458764 OMX458764 OWT458764 PGP458764 PQL458764 QAH458764 QKD458764 QTZ458764 RDV458764 RNR458764 RXN458764 SHJ458764 SRF458764 TBB458764 TKX458764 TUT458764 UEP458764 UOL458764 UYH458764 VID458764 VRZ458764 WBV458764 WLR458764 WVN458764 F524300 JB524300 SX524300 ACT524300 AMP524300 AWL524300 BGH524300 BQD524300 BZZ524300 CJV524300 CTR524300 DDN524300 DNJ524300 DXF524300 EHB524300 EQX524300 FAT524300 FKP524300 FUL524300 GEH524300 GOD524300 GXZ524300 HHV524300 HRR524300 IBN524300 ILJ524300 IVF524300 JFB524300 JOX524300 JYT524300 KIP524300 KSL524300 LCH524300 LMD524300 LVZ524300 MFV524300 MPR524300 MZN524300 NJJ524300 NTF524300 ODB524300 OMX524300 OWT524300 PGP524300 PQL524300 QAH524300 QKD524300 QTZ524300 RDV524300 RNR524300 RXN524300 SHJ524300 SRF524300 TBB524300 TKX524300 TUT524300 UEP524300 UOL524300 UYH524300 VID524300 VRZ524300 WBV524300 WLR524300 WVN524300 F589836 JB589836 SX589836 ACT589836 AMP589836 AWL589836 BGH589836 BQD589836 BZZ589836 CJV589836 CTR589836 DDN589836 DNJ589836 DXF589836 EHB589836 EQX589836 FAT589836 FKP589836 FUL589836 GEH589836 GOD589836 GXZ589836 HHV589836 HRR589836 IBN589836 ILJ589836 IVF589836 JFB589836 JOX589836 JYT589836 KIP589836 KSL589836 LCH589836 LMD589836 LVZ589836 MFV589836 MPR589836 MZN589836 NJJ589836 NTF589836 ODB589836 OMX589836 OWT589836 PGP589836 PQL589836 QAH589836 QKD589836 QTZ589836 RDV589836 RNR589836 RXN589836 SHJ589836 SRF589836 TBB589836 TKX589836 TUT589836 UEP589836 UOL589836 UYH589836 VID589836 VRZ589836 WBV589836 WLR589836 WVN589836 F655372 JB655372 SX655372 ACT655372 AMP655372 AWL655372 BGH655372 BQD655372 BZZ655372 CJV655372 CTR655372 DDN655372 DNJ655372 DXF655372 EHB655372 EQX655372 FAT655372 FKP655372 FUL655372 GEH655372 GOD655372 GXZ655372 HHV655372 HRR655372 IBN655372 ILJ655372 IVF655372 JFB655372 JOX655372 JYT655372 KIP655372 KSL655372 LCH655372 LMD655372 LVZ655372 MFV655372 MPR655372 MZN655372 NJJ655372 NTF655372 ODB655372 OMX655372 OWT655372 PGP655372 PQL655372 QAH655372 QKD655372 QTZ655372 RDV655372 RNR655372 RXN655372 SHJ655372 SRF655372 TBB655372 TKX655372 TUT655372 UEP655372 UOL655372 UYH655372 VID655372 VRZ655372 WBV655372 WLR655372 WVN655372 F720908 JB720908 SX720908 ACT720908 AMP720908 AWL720908 BGH720908 BQD720908 BZZ720908 CJV720908 CTR720908 DDN720908 DNJ720908 DXF720908 EHB720908 EQX720908 FAT720908 FKP720908 FUL720908 GEH720908 GOD720908 GXZ720908 HHV720908 HRR720908 IBN720908 ILJ720908 IVF720908 JFB720908 JOX720908 JYT720908 KIP720908 KSL720908 LCH720908 LMD720908 LVZ720908 MFV720908 MPR720908 MZN720908 NJJ720908 NTF720908 ODB720908 OMX720908 OWT720908 PGP720908 PQL720908 QAH720908 QKD720908 QTZ720908 RDV720908 RNR720908 RXN720908 SHJ720908 SRF720908 TBB720908 TKX720908 TUT720908 UEP720908 UOL720908 UYH720908 VID720908 VRZ720908 WBV720908 WLR720908 WVN720908 F786444 JB786444 SX786444 ACT786444 AMP786444 AWL786444 BGH786444 BQD786444 BZZ786444 CJV786444 CTR786444 DDN786444 DNJ786444 DXF786444 EHB786444 EQX786444 FAT786444 FKP786444 FUL786444 GEH786444 GOD786444 GXZ786444 HHV786444 HRR786444 IBN786444 ILJ786444 IVF786444 JFB786444 JOX786444 JYT786444 KIP786444 KSL786444 LCH786444 LMD786444 LVZ786444 MFV786444 MPR786444 MZN786444 NJJ786444 NTF786444 ODB786444 OMX786444 OWT786444 PGP786444 PQL786444 QAH786444 QKD786444 QTZ786444 RDV786444 RNR786444 RXN786444 SHJ786444 SRF786444 TBB786444 TKX786444 TUT786444 UEP786444 UOL786444 UYH786444 VID786444 VRZ786444 WBV786444 WLR786444 WVN786444 F851980 JB851980 SX851980 ACT851980 AMP851980 AWL851980 BGH851980 BQD851980 BZZ851980 CJV851980 CTR851980 DDN851980 DNJ851980 DXF851980 EHB851980 EQX851980 FAT851980 FKP851980 FUL851980 GEH851980 GOD851980 GXZ851980 HHV851980 HRR851980 IBN851980 ILJ851980 IVF851980 JFB851980 JOX851980 JYT851980 KIP851980 KSL851980 LCH851980 LMD851980 LVZ851980 MFV851980 MPR851980 MZN851980 NJJ851980 NTF851980 ODB851980 OMX851980 OWT851980 PGP851980 PQL851980 QAH851980 QKD851980 QTZ851980 RDV851980 RNR851980 RXN851980 SHJ851980 SRF851980 TBB851980 TKX851980 TUT851980 UEP851980 UOL851980 UYH851980 VID851980 VRZ851980 WBV851980 WLR851980 WVN851980 F917516 JB917516 SX917516 ACT917516 AMP917516 AWL917516 BGH917516 BQD917516 BZZ917516 CJV917516 CTR917516 DDN917516 DNJ917516 DXF917516 EHB917516 EQX917516 FAT917516 FKP917516 FUL917516 GEH917516 GOD917516 GXZ917516 HHV917516 HRR917516 IBN917516 ILJ917516 IVF917516 JFB917516 JOX917516 JYT917516 KIP917516 KSL917516 LCH917516 LMD917516 LVZ917516 MFV917516 MPR917516 MZN917516 NJJ917516 NTF917516 ODB917516 OMX917516 OWT917516 PGP917516 PQL917516 QAH917516 QKD917516 QTZ917516 RDV917516 RNR917516 RXN917516 SHJ917516 SRF917516 TBB917516 TKX917516 TUT917516 UEP917516 UOL917516 UYH917516 VID917516 VRZ917516 WBV917516 WLR917516 WVN917516 F983052 JB983052 SX983052 ACT983052 AMP983052 AWL983052 BGH983052 BQD983052 BZZ983052 CJV983052 CTR983052 DDN983052 DNJ983052 DXF983052 EHB983052 EQX983052 FAT983052 FKP983052 FUL983052 GEH983052 GOD983052 GXZ983052 HHV983052 HRR983052 IBN983052 ILJ983052 IVF983052 JFB983052 JOX983052 JYT983052 KIP983052 KSL983052 LCH983052 LMD983052 LVZ983052 MFV983052 MPR983052 MZN983052 NJJ983052 NTF983052 ODB983052 OMX983052 OWT983052 PGP983052 PQL983052 QAH983052 QKD983052 QTZ983052 RDV983052 RNR983052 RXN983052 SHJ983052 SRF983052 TBB983052 TKX983052 TUT983052 UEP983052 UOL983052 UYH983052 VID983052 VRZ983052 WBV983052 WLR983052 WVN983052"/>
    <dataValidation type="list" allowBlank="1" showInputMessage="1" showErrorMessage="1" sqref="A13:A53 IW13:IW53 SS13:SS53 ACO13:ACO53 AMK13:AMK53 AWG13:AWG53 BGC13:BGC53 BPY13:BPY53 BZU13:BZU53 CJQ13:CJQ53 CTM13:CTM53 DDI13:DDI53 DNE13:DNE53 DXA13:DXA53 EGW13:EGW53 EQS13:EQS53 FAO13:FAO53 FKK13:FKK53 FUG13:FUG53 GEC13:GEC53 GNY13:GNY53 GXU13:GXU53 HHQ13:HHQ53 HRM13:HRM53 IBI13:IBI53 ILE13:ILE53 IVA13:IVA53 JEW13:JEW53 JOS13:JOS53 JYO13:JYO53 KIK13:KIK53 KSG13:KSG53 LCC13:LCC53 LLY13:LLY53 LVU13:LVU53 MFQ13:MFQ53 MPM13:MPM53 MZI13:MZI53 NJE13:NJE53 NTA13:NTA53 OCW13:OCW53 OMS13:OMS53 OWO13:OWO53 PGK13:PGK53 PQG13:PQG53 QAC13:QAC53 QJY13:QJY53 QTU13:QTU53 RDQ13:RDQ53 RNM13:RNM53 RXI13:RXI53 SHE13:SHE53 SRA13:SRA53 TAW13:TAW53 TKS13:TKS53 TUO13:TUO53 UEK13:UEK53 UOG13:UOG53 UYC13:UYC53 VHY13:VHY53 VRU13:VRU53 WBQ13:WBQ53 WLM13:WLM53 WVI13:WVI53 A65549:A65589 IW65549:IW65589 SS65549:SS65589 ACO65549:ACO65589 AMK65549:AMK65589 AWG65549:AWG65589 BGC65549:BGC65589 BPY65549:BPY65589 BZU65549:BZU65589 CJQ65549:CJQ65589 CTM65549:CTM65589 DDI65549:DDI65589 DNE65549:DNE65589 DXA65549:DXA65589 EGW65549:EGW65589 EQS65549:EQS65589 FAO65549:FAO65589 FKK65549:FKK65589 FUG65549:FUG65589 GEC65549:GEC65589 GNY65549:GNY65589 GXU65549:GXU65589 HHQ65549:HHQ65589 HRM65549:HRM65589 IBI65549:IBI65589 ILE65549:ILE65589 IVA65549:IVA65589 JEW65549:JEW65589 JOS65549:JOS65589 JYO65549:JYO65589 KIK65549:KIK65589 KSG65549:KSG65589 LCC65549:LCC65589 LLY65549:LLY65589 LVU65549:LVU65589 MFQ65549:MFQ65589 MPM65549:MPM65589 MZI65549:MZI65589 NJE65549:NJE65589 NTA65549:NTA65589 OCW65549:OCW65589 OMS65549:OMS65589 OWO65549:OWO65589 PGK65549:PGK65589 PQG65549:PQG65589 QAC65549:QAC65589 QJY65549:QJY65589 QTU65549:QTU65589 RDQ65549:RDQ65589 RNM65549:RNM65589 RXI65549:RXI65589 SHE65549:SHE65589 SRA65549:SRA65589 TAW65549:TAW65589 TKS65549:TKS65589 TUO65549:TUO65589 UEK65549:UEK65589 UOG65549:UOG65589 UYC65549:UYC65589 VHY65549:VHY65589 VRU65549:VRU65589 WBQ65549:WBQ65589 WLM65549:WLM65589 WVI65549:WVI65589 A131085:A131125 IW131085:IW131125 SS131085:SS131125 ACO131085:ACO131125 AMK131085:AMK131125 AWG131085:AWG131125 BGC131085:BGC131125 BPY131085:BPY131125 BZU131085:BZU131125 CJQ131085:CJQ131125 CTM131085:CTM131125 DDI131085:DDI131125 DNE131085:DNE131125 DXA131085:DXA131125 EGW131085:EGW131125 EQS131085:EQS131125 FAO131085:FAO131125 FKK131085:FKK131125 FUG131085:FUG131125 GEC131085:GEC131125 GNY131085:GNY131125 GXU131085:GXU131125 HHQ131085:HHQ131125 HRM131085:HRM131125 IBI131085:IBI131125 ILE131085:ILE131125 IVA131085:IVA131125 JEW131085:JEW131125 JOS131085:JOS131125 JYO131085:JYO131125 KIK131085:KIK131125 KSG131085:KSG131125 LCC131085:LCC131125 LLY131085:LLY131125 LVU131085:LVU131125 MFQ131085:MFQ131125 MPM131085:MPM131125 MZI131085:MZI131125 NJE131085:NJE131125 NTA131085:NTA131125 OCW131085:OCW131125 OMS131085:OMS131125 OWO131085:OWO131125 PGK131085:PGK131125 PQG131085:PQG131125 QAC131085:QAC131125 QJY131085:QJY131125 QTU131085:QTU131125 RDQ131085:RDQ131125 RNM131085:RNM131125 RXI131085:RXI131125 SHE131085:SHE131125 SRA131085:SRA131125 TAW131085:TAW131125 TKS131085:TKS131125 TUO131085:TUO131125 UEK131085:UEK131125 UOG131085:UOG131125 UYC131085:UYC131125 VHY131085:VHY131125 VRU131085:VRU131125 WBQ131085:WBQ131125 WLM131085:WLM131125 WVI131085:WVI131125 A196621:A196661 IW196621:IW196661 SS196621:SS196661 ACO196621:ACO196661 AMK196621:AMK196661 AWG196621:AWG196661 BGC196621:BGC196661 BPY196621:BPY196661 BZU196621:BZU196661 CJQ196621:CJQ196661 CTM196621:CTM196661 DDI196621:DDI196661 DNE196621:DNE196661 DXA196621:DXA196661 EGW196621:EGW196661 EQS196621:EQS196661 FAO196621:FAO196661 FKK196621:FKK196661 FUG196621:FUG196661 GEC196621:GEC196661 GNY196621:GNY196661 GXU196621:GXU196661 HHQ196621:HHQ196661 HRM196621:HRM196661 IBI196621:IBI196661 ILE196621:ILE196661 IVA196621:IVA196661 JEW196621:JEW196661 JOS196621:JOS196661 JYO196621:JYO196661 KIK196621:KIK196661 KSG196621:KSG196661 LCC196621:LCC196661 LLY196621:LLY196661 LVU196621:LVU196661 MFQ196621:MFQ196661 MPM196621:MPM196661 MZI196621:MZI196661 NJE196621:NJE196661 NTA196621:NTA196661 OCW196621:OCW196661 OMS196621:OMS196661 OWO196621:OWO196661 PGK196621:PGK196661 PQG196621:PQG196661 QAC196621:QAC196661 QJY196621:QJY196661 QTU196621:QTU196661 RDQ196621:RDQ196661 RNM196621:RNM196661 RXI196621:RXI196661 SHE196621:SHE196661 SRA196621:SRA196661 TAW196621:TAW196661 TKS196621:TKS196661 TUO196621:TUO196661 UEK196621:UEK196661 UOG196621:UOG196661 UYC196621:UYC196661 VHY196621:VHY196661 VRU196621:VRU196661 WBQ196621:WBQ196661 WLM196621:WLM196661 WVI196621:WVI196661 A262157:A262197 IW262157:IW262197 SS262157:SS262197 ACO262157:ACO262197 AMK262157:AMK262197 AWG262157:AWG262197 BGC262157:BGC262197 BPY262157:BPY262197 BZU262157:BZU262197 CJQ262157:CJQ262197 CTM262157:CTM262197 DDI262157:DDI262197 DNE262157:DNE262197 DXA262157:DXA262197 EGW262157:EGW262197 EQS262157:EQS262197 FAO262157:FAO262197 FKK262157:FKK262197 FUG262157:FUG262197 GEC262157:GEC262197 GNY262157:GNY262197 GXU262157:GXU262197 HHQ262157:HHQ262197 HRM262157:HRM262197 IBI262157:IBI262197 ILE262157:ILE262197 IVA262157:IVA262197 JEW262157:JEW262197 JOS262157:JOS262197 JYO262157:JYO262197 KIK262157:KIK262197 KSG262157:KSG262197 LCC262157:LCC262197 LLY262157:LLY262197 LVU262157:LVU262197 MFQ262157:MFQ262197 MPM262157:MPM262197 MZI262157:MZI262197 NJE262157:NJE262197 NTA262157:NTA262197 OCW262157:OCW262197 OMS262157:OMS262197 OWO262157:OWO262197 PGK262157:PGK262197 PQG262157:PQG262197 QAC262157:QAC262197 QJY262157:QJY262197 QTU262157:QTU262197 RDQ262157:RDQ262197 RNM262157:RNM262197 RXI262157:RXI262197 SHE262157:SHE262197 SRA262157:SRA262197 TAW262157:TAW262197 TKS262157:TKS262197 TUO262157:TUO262197 UEK262157:UEK262197 UOG262157:UOG262197 UYC262157:UYC262197 VHY262157:VHY262197 VRU262157:VRU262197 WBQ262157:WBQ262197 WLM262157:WLM262197 WVI262157:WVI262197 A327693:A327733 IW327693:IW327733 SS327693:SS327733 ACO327693:ACO327733 AMK327693:AMK327733 AWG327693:AWG327733 BGC327693:BGC327733 BPY327693:BPY327733 BZU327693:BZU327733 CJQ327693:CJQ327733 CTM327693:CTM327733 DDI327693:DDI327733 DNE327693:DNE327733 DXA327693:DXA327733 EGW327693:EGW327733 EQS327693:EQS327733 FAO327693:FAO327733 FKK327693:FKK327733 FUG327693:FUG327733 GEC327693:GEC327733 GNY327693:GNY327733 GXU327693:GXU327733 HHQ327693:HHQ327733 HRM327693:HRM327733 IBI327693:IBI327733 ILE327693:ILE327733 IVA327693:IVA327733 JEW327693:JEW327733 JOS327693:JOS327733 JYO327693:JYO327733 KIK327693:KIK327733 KSG327693:KSG327733 LCC327693:LCC327733 LLY327693:LLY327733 LVU327693:LVU327733 MFQ327693:MFQ327733 MPM327693:MPM327733 MZI327693:MZI327733 NJE327693:NJE327733 NTA327693:NTA327733 OCW327693:OCW327733 OMS327693:OMS327733 OWO327693:OWO327733 PGK327693:PGK327733 PQG327693:PQG327733 QAC327693:QAC327733 QJY327693:QJY327733 QTU327693:QTU327733 RDQ327693:RDQ327733 RNM327693:RNM327733 RXI327693:RXI327733 SHE327693:SHE327733 SRA327693:SRA327733 TAW327693:TAW327733 TKS327693:TKS327733 TUO327693:TUO327733 UEK327693:UEK327733 UOG327693:UOG327733 UYC327693:UYC327733 VHY327693:VHY327733 VRU327693:VRU327733 WBQ327693:WBQ327733 WLM327693:WLM327733 WVI327693:WVI327733 A393229:A393269 IW393229:IW393269 SS393229:SS393269 ACO393229:ACO393269 AMK393229:AMK393269 AWG393229:AWG393269 BGC393229:BGC393269 BPY393229:BPY393269 BZU393229:BZU393269 CJQ393229:CJQ393269 CTM393229:CTM393269 DDI393229:DDI393269 DNE393229:DNE393269 DXA393229:DXA393269 EGW393229:EGW393269 EQS393229:EQS393269 FAO393229:FAO393269 FKK393229:FKK393269 FUG393229:FUG393269 GEC393229:GEC393269 GNY393229:GNY393269 GXU393229:GXU393269 HHQ393229:HHQ393269 HRM393229:HRM393269 IBI393229:IBI393269 ILE393229:ILE393269 IVA393229:IVA393269 JEW393229:JEW393269 JOS393229:JOS393269 JYO393229:JYO393269 KIK393229:KIK393269 KSG393229:KSG393269 LCC393229:LCC393269 LLY393229:LLY393269 LVU393229:LVU393269 MFQ393229:MFQ393269 MPM393229:MPM393269 MZI393229:MZI393269 NJE393229:NJE393269 NTA393229:NTA393269 OCW393229:OCW393269 OMS393229:OMS393269 OWO393229:OWO393269 PGK393229:PGK393269 PQG393229:PQG393269 QAC393229:QAC393269 QJY393229:QJY393269 QTU393229:QTU393269 RDQ393229:RDQ393269 RNM393229:RNM393269 RXI393229:RXI393269 SHE393229:SHE393269 SRA393229:SRA393269 TAW393229:TAW393269 TKS393229:TKS393269 TUO393229:TUO393269 UEK393229:UEK393269 UOG393229:UOG393269 UYC393229:UYC393269 VHY393229:VHY393269 VRU393229:VRU393269 WBQ393229:WBQ393269 WLM393229:WLM393269 WVI393229:WVI393269 A458765:A458805 IW458765:IW458805 SS458765:SS458805 ACO458765:ACO458805 AMK458765:AMK458805 AWG458765:AWG458805 BGC458765:BGC458805 BPY458765:BPY458805 BZU458765:BZU458805 CJQ458765:CJQ458805 CTM458765:CTM458805 DDI458765:DDI458805 DNE458765:DNE458805 DXA458765:DXA458805 EGW458765:EGW458805 EQS458765:EQS458805 FAO458765:FAO458805 FKK458765:FKK458805 FUG458765:FUG458805 GEC458765:GEC458805 GNY458765:GNY458805 GXU458765:GXU458805 HHQ458765:HHQ458805 HRM458765:HRM458805 IBI458765:IBI458805 ILE458765:ILE458805 IVA458765:IVA458805 JEW458765:JEW458805 JOS458765:JOS458805 JYO458765:JYO458805 KIK458765:KIK458805 KSG458765:KSG458805 LCC458765:LCC458805 LLY458765:LLY458805 LVU458765:LVU458805 MFQ458765:MFQ458805 MPM458765:MPM458805 MZI458765:MZI458805 NJE458765:NJE458805 NTA458765:NTA458805 OCW458765:OCW458805 OMS458765:OMS458805 OWO458765:OWO458805 PGK458765:PGK458805 PQG458765:PQG458805 QAC458765:QAC458805 QJY458765:QJY458805 QTU458765:QTU458805 RDQ458765:RDQ458805 RNM458765:RNM458805 RXI458765:RXI458805 SHE458765:SHE458805 SRA458765:SRA458805 TAW458765:TAW458805 TKS458765:TKS458805 TUO458765:TUO458805 UEK458765:UEK458805 UOG458765:UOG458805 UYC458765:UYC458805 VHY458765:VHY458805 VRU458765:VRU458805 WBQ458765:WBQ458805 WLM458765:WLM458805 WVI458765:WVI458805 A524301:A524341 IW524301:IW524341 SS524301:SS524341 ACO524301:ACO524341 AMK524301:AMK524341 AWG524301:AWG524341 BGC524301:BGC524341 BPY524301:BPY524341 BZU524301:BZU524341 CJQ524301:CJQ524341 CTM524301:CTM524341 DDI524301:DDI524341 DNE524301:DNE524341 DXA524301:DXA524341 EGW524301:EGW524341 EQS524301:EQS524341 FAO524301:FAO524341 FKK524301:FKK524341 FUG524301:FUG524341 GEC524301:GEC524341 GNY524301:GNY524341 GXU524301:GXU524341 HHQ524301:HHQ524341 HRM524301:HRM524341 IBI524301:IBI524341 ILE524301:ILE524341 IVA524301:IVA524341 JEW524301:JEW524341 JOS524301:JOS524341 JYO524301:JYO524341 KIK524301:KIK524341 KSG524301:KSG524341 LCC524301:LCC524341 LLY524301:LLY524341 LVU524301:LVU524341 MFQ524301:MFQ524341 MPM524301:MPM524341 MZI524301:MZI524341 NJE524301:NJE524341 NTA524301:NTA524341 OCW524301:OCW524341 OMS524301:OMS524341 OWO524301:OWO524341 PGK524301:PGK524341 PQG524301:PQG524341 QAC524301:QAC524341 QJY524301:QJY524341 QTU524301:QTU524341 RDQ524301:RDQ524341 RNM524301:RNM524341 RXI524301:RXI524341 SHE524301:SHE524341 SRA524301:SRA524341 TAW524301:TAW524341 TKS524301:TKS524341 TUO524301:TUO524341 UEK524301:UEK524341 UOG524301:UOG524341 UYC524301:UYC524341 VHY524301:VHY524341 VRU524301:VRU524341 WBQ524301:WBQ524341 WLM524301:WLM524341 WVI524301:WVI524341 A589837:A589877 IW589837:IW589877 SS589837:SS589877 ACO589837:ACO589877 AMK589837:AMK589877 AWG589837:AWG589877 BGC589837:BGC589877 BPY589837:BPY589877 BZU589837:BZU589877 CJQ589837:CJQ589877 CTM589837:CTM589877 DDI589837:DDI589877 DNE589837:DNE589877 DXA589837:DXA589877 EGW589837:EGW589877 EQS589837:EQS589877 FAO589837:FAO589877 FKK589837:FKK589877 FUG589837:FUG589877 GEC589837:GEC589877 GNY589837:GNY589877 GXU589837:GXU589877 HHQ589837:HHQ589877 HRM589837:HRM589877 IBI589837:IBI589877 ILE589837:ILE589877 IVA589837:IVA589877 JEW589837:JEW589877 JOS589837:JOS589877 JYO589837:JYO589877 KIK589837:KIK589877 KSG589837:KSG589877 LCC589837:LCC589877 LLY589837:LLY589877 LVU589837:LVU589877 MFQ589837:MFQ589877 MPM589837:MPM589877 MZI589837:MZI589877 NJE589837:NJE589877 NTA589837:NTA589877 OCW589837:OCW589877 OMS589837:OMS589877 OWO589837:OWO589877 PGK589837:PGK589877 PQG589837:PQG589877 QAC589837:QAC589877 QJY589837:QJY589877 QTU589837:QTU589877 RDQ589837:RDQ589877 RNM589837:RNM589877 RXI589837:RXI589877 SHE589837:SHE589877 SRA589837:SRA589877 TAW589837:TAW589877 TKS589837:TKS589877 TUO589837:TUO589877 UEK589837:UEK589877 UOG589837:UOG589877 UYC589837:UYC589877 VHY589837:VHY589877 VRU589837:VRU589877 WBQ589837:WBQ589877 WLM589837:WLM589877 WVI589837:WVI589877 A655373:A655413 IW655373:IW655413 SS655373:SS655413 ACO655373:ACO655413 AMK655373:AMK655413 AWG655373:AWG655413 BGC655373:BGC655413 BPY655373:BPY655413 BZU655373:BZU655413 CJQ655373:CJQ655413 CTM655373:CTM655413 DDI655373:DDI655413 DNE655373:DNE655413 DXA655373:DXA655413 EGW655373:EGW655413 EQS655373:EQS655413 FAO655373:FAO655413 FKK655373:FKK655413 FUG655373:FUG655413 GEC655373:GEC655413 GNY655373:GNY655413 GXU655373:GXU655413 HHQ655373:HHQ655413 HRM655373:HRM655413 IBI655373:IBI655413 ILE655373:ILE655413 IVA655373:IVA655413 JEW655373:JEW655413 JOS655373:JOS655413 JYO655373:JYO655413 KIK655373:KIK655413 KSG655373:KSG655413 LCC655373:LCC655413 LLY655373:LLY655413 LVU655373:LVU655413 MFQ655373:MFQ655413 MPM655373:MPM655413 MZI655373:MZI655413 NJE655373:NJE655413 NTA655373:NTA655413 OCW655373:OCW655413 OMS655373:OMS655413 OWO655373:OWO655413 PGK655373:PGK655413 PQG655373:PQG655413 QAC655373:QAC655413 QJY655373:QJY655413 QTU655373:QTU655413 RDQ655373:RDQ655413 RNM655373:RNM655413 RXI655373:RXI655413 SHE655373:SHE655413 SRA655373:SRA655413 TAW655373:TAW655413 TKS655373:TKS655413 TUO655373:TUO655413 UEK655373:UEK655413 UOG655373:UOG655413 UYC655373:UYC655413 VHY655373:VHY655413 VRU655373:VRU655413 WBQ655373:WBQ655413 WLM655373:WLM655413 WVI655373:WVI655413 A720909:A720949 IW720909:IW720949 SS720909:SS720949 ACO720909:ACO720949 AMK720909:AMK720949 AWG720909:AWG720949 BGC720909:BGC720949 BPY720909:BPY720949 BZU720909:BZU720949 CJQ720909:CJQ720949 CTM720909:CTM720949 DDI720909:DDI720949 DNE720909:DNE720949 DXA720909:DXA720949 EGW720909:EGW720949 EQS720909:EQS720949 FAO720909:FAO720949 FKK720909:FKK720949 FUG720909:FUG720949 GEC720909:GEC720949 GNY720909:GNY720949 GXU720909:GXU720949 HHQ720909:HHQ720949 HRM720909:HRM720949 IBI720909:IBI720949 ILE720909:ILE720949 IVA720909:IVA720949 JEW720909:JEW720949 JOS720909:JOS720949 JYO720909:JYO720949 KIK720909:KIK720949 KSG720909:KSG720949 LCC720909:LCC720949 LLY720909:LLY720949 LVU720909:LVU720949 MFQ720909:MFQ720949 MPM720909:MPM720949 MZI720909:MZI720949 NJE720909:NJE720949 NTA720909:NTA720949 OCW720909:OCW720949 OMS720909:OMS720949 OWO720909:OWO720949 PGK720909:PGK720949 PQG720909:PQG720949 QAC720909:QAC720949 QJY720909:QJY720949 QTU720909:QTU720949 RDQ720909:RDQ720949 RNM720909:RNM720949 RXI720909:RXI720949 SHE720909:SHE720949 SRA720909:SRA720949 TAW720909:TAW720949 TKS720909:TKS720949 TUO720909:TUO720949 UEK720909:UEK720949 UOG720909:UOG720949 UYC720909:UYC720949 VHY720909:VHY720949 VRU720909:VRU720949 WBQ720909:WBQ720949 WLM720909:WLM720949 WVI720909:WVI720949 A786445:A786485 IW786445:IW786485 SS786445:SS786485 ACO786445:ACO786485 AMK786445:AMK786485 AWG786445:AWG786485 BGC786445:BGC786485 BPY786445:BPY786485 BZU786445:BZU786485 CJQ786445:CJQ786485 CTM786445:CTM786485 DDI786445:DDI786485 DNE786445:DNE786485 DXA786445:DXA786485 EGW786445:EGW786485 EQS786445:EQS786485 FAO786445:FAO786485 FKK786445:FKK786485 FUG786445:FUG786485 GEC786445:GEC786485 GNY786445:GNY786485 GXU786445:GXU786485 HHQ786445:HHQ786485 HRM786445:HRM786485 IBI786445:IBI786485 ILE786445:ILE786485 IVA786445:IVA786485 JEW786445:JEW786485 JOS786445:JOS786485 JYO786445:JYO786485 KIK786445:KIK786485 KSG786445:KSG786485 LCC786445:LCC786485 LLY786445:LLY786485 LVU786445:LVU786485 MFQ786445:MFQ786485 MPM786445:MPM786485 MZI786445:MZI786485 NJE786445:NJE786485 NTA786445:NTA786485 OCW786445:OCW786485 OMS786445:OMS786485 OWO786445:OWO786485 PGK786445:PGK786485 PQG786445:PQG786485 QAC786445:QAC786485 QJY786445:QJY786485 QTU786445:QTU786485 RDQ786445:RDQ786485 RNM786445:RNM786485 RXI786445:RXI786485 SHE786445:SHE786485 SRA786445:SRA786485 TAW786445:TAW786485 TKS786445:TKS786485 TUO786445:TUO786485 UEK786445:UEK786485 UOG786445:UOG786485 UYC786445:UYC786485 VHY786445:VHY786485 VRU786445:VRU786485 WBQ786445:WBQ786485 WLM786445:WLM786485 WVI786445:WVI786485 A851981:A852021 IW851981:IW852021 SS851981:SS852021 ACO851981:ACO852021 AMK851981:AMK852021 AWG851981:AWG852021 BGC851981:BGC852021 BPY851981:BPY852021 BZU851981:BZU852021 CJQ851981:CJQ852021 CTM851981:CTM852021 DDI851981:DDI852021 DNE851981:DNE852021 DXA851981:DXA852021 EGW851981:EGW852021 EQS851981:EQS852021 FAO851981:FAO852021 FKK851981:FKK852021 FUG851981:FUG852021 GEC851981:GEC852021 GNY851981:GNY852021 GXU851981:GXU852021 HHQ851981:HHQ852021 HRM851981:HRM852021 IBI851981:IBI852021 ILE851981:ILE852021 IVA851981:IVA852021 JEW851981:JEW852021 JOS851981:JOS852021 JYO851981:JYO852021 KIK851981:KIK852021 KSG851981:KSG852021 LCC851981:LCC852021 LLY851981:LLY852021 LVU851981:LVU852021 MFQ851981:MFQ852021 MPM851981:MPM852021 MZI851981:MZI852021 NJE851981:NJE852021 NTA851981:NTA852021 OCW851981:OCW852021 OMS851981:OMS852021 OWO851981:OWO852021 PGK851981:PGK852021 PQG851981:PQG852021 QAC851981:QAC852021 QJY851981:QJY852021 QTU851981:QTU852021 RDQ851981:RDQ852021 RNM851981:RNM852021 RXI851981:RXI852021 SHE851981:SHE852021 SRA851981:SRA852021 TAW851981:TAW852021 TKS851981:TKS852021 TUO851981:TUO852021 UEK851981:UEK852021 UOG851981:UOG852021 UYC851981:UYC852021 VHY851981:VHY852021 VRU851981:VRU852021 WBQ851981:WBQ852021 WLM851981:WLM852021 WVI851981:WVI852021 A917517:A917557 IW917517:IW917557 SS917517:SS917557 ACO917517:ACO917557 AMK917517:AMK917557 AWG917517:AWG917557 BGC917517:BGC917557 BPY917517:BPY917557 BZU917517:BZU917557 CJQ917517:CJQ917557 CTM917517:CTM917557 DDI917517:DDI917557 DNE917517:DNE917557 DXA917517:DXA917557 EGW917517:EGW917557 EQS917517:EQS917557 FAO917517:FAO917557 FKK917517:FKK917557 FUG917517:FUG917557 GEC917517:GEC917557 GNY917517:GNY917557 GXU917517:GXU917557 HHQ917517:HHQ917557 HRM917517:HRM917557 IBI917517:IBI917557 ILE917517:ILE917557 IVA917517:IVA917557 JEW917517:JEW917557 JOS917517:JOS917557 JYO917517:JYO917557 KIK917517:KIK917557 KSG917517:KSG917557 LCC917517:LCC917557 LLY917517:LLY917557 LVU917517:LVU917557 MFQ917517:MFQ917557 MPM917517:MPM917557 MZI917517:MZI917557 NJE917517:NJE917557 NTA917517:NTA917557 OCW917517:OCW917557 OMS917517:OMS917557 OWO917517:OWO917557 PGK917517:PGK917557 PQG917517:PQG917557 QAC917517:QAC917557 QJY917517:QJY917557 QTU917517:QTU917557 RDQ917517:RDQ917557 RNM917517:RNM917557 RXI917517:RXI917557 SHE917517:SHE917557 SRA917517:SRA917557 TAW917517:TAW917557 TKS917517:TKS917557 TUO917517:TUO917557 UEK917517:UEK917557 UOG917517:UOG917557 UYC917517:UYC917557 VHY917517:VHY917557 VRU917517:VRU917557 WBQ917517:WBQ917557 WLM917517:WLM917557 WVI917517:WVI917557 A983053:A983093 IW983053:IW983093 SS983053:SS983093 ACO983053:ACO983093 AMK983053:AMK983093 AWG983053:AWG983093 BGC983053:BGC983093 BPY983053:BPY983093 BZU983053:BZU983093 CJQ983053:CJQ983093 CTM983053:CTM983093 DDI983053:DDI983093 DNE983053:DNE983093 DXA983053:DXA983093 EGW983053:EGW983093 EQS983053:EQS983093 FAO983053:FAO983093 FKK983053:FKK983093 FUG983053:FUG983093 GEC983053:GEC983093 GNY983053:GNY983093 GXU983053:GXU983093 HHQ983053:HHQ983093 HRM983053:HRM983093 IBI983053:IBI983093 ILE983053:ILE983093 IVA983053:IVA983093 JEW983053:JEW983093 JOS983053:JOS983093 JYO983053:JYO983093 KIK983053:KIK983093 KSG983053:KSG983093 LCC983053:LCC983093 LLY983053:LLY983093 LVU983053:LVU983093 MFQ983053:MFQ983093 MPM983053:MPM983093 MZI983053:MZI983093 NJE983053:NJE983093 NTA983053:NTA983093 OCW983053:OCW983093 OMS983053:OMS983093 OWO983053:OWO983093 PGK983053:PGK983093 PQG983053:PQG983093 QAC983053:QAC983093 QJY983053:QJY983093 QTU983053:QTU983093 RDQ983053:RDQ983093 RNM983053:RNM983093 RXI983053:RXI983093 SHE983053:SHE983093 SRA983053:SRA983093 TAW983053:TAW983093 TKS983053:TKS983093 TUO983053:TUO983093 UEK983053:UEK983093 UOG983053:UOG983093 UYC983053:UYC983093 VHY983053:VHY983093 VRU983053:VRU983093 WBQ983053:WBQ983093 WLM983053:WLM983093 WVI983053:WVI983093">
      <mc:AlternateContent xmlns:x12ac="http://schemas.microsoft.com/office/spreadsheetml/2011/1/ac" xmlns:mc="http://schemas.openxmlformats.org/markup-compatibility/2006">
        <mc:Choice Requires="x12ac">
          <x12ac:list>Käyttö- ja kiinteä omaisuus, Ostopalvelut,"Aineet, tarvikkeet ja muut kustannukset", Matkakustannukset (15% malli), Yksikkökustannus</x12ac:list>
        </mc:Choice>
        <mc:Fallback>
          <formula1>"Käyttö- ja kiinteä omaisuus, Ostopalvelut,Aineet, tarvikkeet ja muut kustannukset, Matkakustannukset (15% malli), Yksikkökustannus"</formula1>
        </mc:Fallback>
      </mc:AlternateContent>
    </dataValidation>
  </dataValidations>
  <hyperlinks>
    <hyperlink ref="I3:K3" location="'Aloita tästä'!A1" display="PALAA TÄSTÄ KANSISIVULLE"/>
  </hyperlinks>
  <pageMargins left="0.39370078740157483" right="0.70866141732283472" top="0.59055118110236227" bottom="0.39370078740157483" header="0.39370078740157483" footer="0.31496062992125984"/>
  <pageSetup paperSize="9" orientation="landscape" r:id="rId1"/>
  <headerFooter>
    <oddHeader xml:space="preserve">&amp;R&amp;A - &amp;P(&amp;N)
</oddHeader>
  </headerFooter>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dimension ref="A3:K60"/>
  <sheetViews>
    <sheetView showGridLines="0" zoomScaleNormal="100" workbookViewId="0">
      <selection activeCell="I11" sqref="I11"/>
    </sheetView>
  </sheetViews>
  <sheetFormatPr defaultRowHeight="12.75" x14ac:dyDescent="0.2"/>
  <cols>
    <col min="1" max="1" width="20.42578125" style="154" customWidth="1"/>
    <col min="2" max="2" width="13.7109375" style="154" customWidth="1"/>
    <col min="3" max="3" width="29.5703125" style="154" customWidth="1"/>
    <col min="4" max="5" width="14.42578125" customWidth="1"/>
    <col min="6" max="6" width="26.28515625" customWidth="1"/>
    <col min="7" max="7" width="18.85546875" style="154" customWidth="1"/>
    <col min="8" max="255" width="9.140625" style="154"/>
    <col min="256" max="256" width="2.5703125" style="154" customWidth="1"/>
    <col min="257" max="257" width="17.140625" style="154" customWidth="1"/>
    <col min="258" max="258" width="19" style="154" customWidth="1"/>
    <col min="259" max="259" width="29.5703125" style="154" customWidth="1"/>
    <col min="260" max="260" width="21" style="154" customWidth="1"/>
    <col min="261" max="261" width="23.5703125" style="154" customWidth="1"/>
    <col min="262" max="262" width="26.28515625" style="154" customWidth="1"/>
    <col min="263" max="263" width="18.85546875" style="154" customWidth="1"/>
    <col min="264" max="511" width="9.140625" style="154"/>
    <col min="512" max="512" width="2.5703125" style="154" customWidth="1"/>
    <col min="513" max="513" width="17.140625" style="154" customWidth="1"/>
    <col min="514" max="514" width="19" style="154" customWidth="1"/>
    <col min="515" max="515" width="29.5703125" style="154" customWidth="1"/>
    <col min="516" max="516" width="21" style="154" customWidth="1"/>
    <col min="517" max="517" width="23.5703125" style="154" customWidth="1"/>
    <col min="518" max="518" width="26.28515625" style="154" customWidth="1"/>
    <col min="519" max="519" width="18.85546875" style="154" customWidth="1"/>
    <col min="520" max="767" width="9.140625" style="154"/>
    <col min="768" max="768" width="2.5703125" style="154" customWidth="1"/>
    <col min="769" max="769" width="17.140625" style="154" customWidth="1"/>
    <col min="770" max="770" width="19" style="154" customWidth="1"/>
    <col min="771" max="771" width="29.5703125" style="154" customWidth="1"/>
    <col min="772" max="772" width="21" style="154" customWidth="1"/>
    <col min="773" max="773" width="23.5703125" style="154" customWidth="1"/>
    <col min="774" max="774" width="26.28515625" style="154" customWidth="1"/>
    <col min="775" max="775" width="18.85546875" style="154" customWidth="1"/>
    <col min="776" max="1023" width="9.140625" style="154"/>
    <col min="1024" max="1024" width="2.5703125" style="154" customWidth="1"/>
    <col min="1025" max="1025" width="17.140625" style="154" customWidth="1"/>
    <col min="1026" max="1026" width="19" style="154" customWidth="1"/>
    <col min="1027" max="1027" width="29.5703125" style="154" customWidth="1"/>
    <col min="1028" max="1028" width="21" style="154" customWidth="1"/>
    <col min="1029" max="1029" width="23.5703125" style="154" customWidth="1"/>
    <col min="1030" max="1030" width="26.28515625" style="154" customWidth="1"/>
    <col min="1031" max="1031" width="18.85546875" style="154" customWidth="1"/>
    <col min="1032" max="1279" width="9.140625" style="154"/>
    <col min="1280" max="1280" width="2.5703125" style="154" customWidth="1"/>
    <col min="1281" max="1281" width="17.140625" style="154" customWidth="1"/>
    <col min="1282" max="1282" width="19" style="154" customWidth="1"/>
    <col min="1283" max="1283" width="29.5703125" style="154" customWidth="1"/>
    <col min="1284" max="1284" width="21" style="154" customWidth="1"/>
    <col min="1285" max="1285" width="23.5703125" style="154" customWidth="1"/>
    <col min="1286" max="1286" width="26.28515625" style="154" customWidth="1"/>
    <col min="1287" max="1287" width="18.85546875" style="154" customWidth="1"/>
    <col min="1288" max="1535" width="9.140625" style="154"/>
    <col min="1536" max="1536" width="2.5703125" style="154" customWidth="1"/>
    <col min="1537" max="1537" width="17.140625" style="154" customWidth="1"/>
    <col min="1538" max="1538" width="19" style="154" customWidth="1"/>
    <col min="1539" max="1539" width="29.5703125" style="154" customWidth="1"/>
    <col min="1540" max="1540" width="21" style="154" customWidth="1"/>
    <col min="1541" max="1541" width="23.5703125" style="154" customWidth="1"/>
    <col min="1542" max="1542" width="26.28515625" style="154" customWidth="1"/>
    <col min="1543" max="1543" width="18.85546875" style="154" customWidth="1"/>
    <col min="1544" max="1791" width="9.140625" style="154"/>
    <col min="1792" max="1792" width="2.5703125" style="154" customWidth="1"/>
    <col min="1793" max="1793" width="17.140625" style="154" customWidth="1"/>
    <col min="1794" max="1794" width="19" style="154" customWidth="1"/>
    <col min="1795" max="1795" width="29.5703125" style="154" customWidth="1"/>
    <col min="1796" max="1796" width="21" style="154" customWidth="1"/>
    <col min="1797" max="1797" width="23.5703125" style="154" customWidth="1"/>
    <col min="1798" max="1798" width="26.28515625" style="154" customWidth="1"/>
    <col min="1799" max="1799" width="18.85546875" style="154" customWidth="1"/>
    <col min="1800" max="2047" width="9.140625" style="154"/>
    <col min="2048" max="2048" width="2.5703125" style="154" customWidth="1"/>
    <col min="2049" max="2049" width="17.140625" style="154" customWidth="1"/>
    <col min="2050" max="2050" width="19" style="154" customWidth="1"/>
    <col min="2051" max="2051" width="29.5703125" style="154" customWidth="1"/>
    <col min="2052" max="2052" width="21" style="154" customWidth="1"/>
    <col min="2053" max="2053" width="23.5703125" style="154" customWidth="1"/>
    <col min="2054" max="2054" width="26.28515625" style="154" customWidth="1"/>
    <col min="2055" max="2055" width="18.85546875" style="154" customWidth="1"/>
    <col min="2056" max="2303" width="9.140625" style="154"/>
    <col min="2304" max="2304" width="2.5703125" style="154" customWidth="1"/>
    <col min="2305" max="2305" width="17.140625" style="154" customWidth="1"/>
    <col min="2306" max="2306" width="19" style="154" customWidth="1"/>
    <col min="2307" max="2307" width="29.5703125" style="154" customWidth="1"/>
    <col min="2308" max="2308" width="21" style="154" customWidth="1"/>
    <col min="2309" max="2309" width="23.5703125" style="154" customWidth="1"/>
    <col min="2310" max="2310" width="26.28515625" style="154" customWidth="1"/>
    <col min="2311" max="2311" width="18.85546875" style="154" customWidth="1"/>
    <col min="2312" max="2559" width="9.140625" style="154"/>
    <col min="2560" max="2560" width="2.5703125" style="154" customWidth="1"/>
    <col min="2561" max="2561" width="17.140625" style="154" customWidth="1"/>
    <col min="2562" max="2562" width="19" style="154" customWidth="1"/>
    <col min="2563" max="2563" width="29.5703125" style="154" customWidth="1"/>
    <col min="2564" max="2564" width="21" style="154" customWidth="1"/>
    <col min="2565" max="2565" width="23.5703125" style="154" customWidth="1"/>
    <col min="2566" max="2566" width="26.28515625" style="154" customWidth="1"/>
    <col min="2567" max="2567" width="18.85546875" style="154" customWidth="1"/>
    <col min="2568" max="2815" width="9.140625" style="154"/>
    <col min="2816" max="2816" width="2.5703125" style="154" customWidth="1"/>
    <col min="2817" max="2817" width="17.140625" style="154" customWidth="1"/>
    <col min="2818" max="2818" width="19" style="154" customWidth="1"/>
    <col min="2819" max="2819" width="29.5703125" style="154" customWidth="1"/>
    <col min="2820" max="2820" width="21" style="154" customWidth="1"/>
    <col min="2821" max="2821" width="23.5703125" style="154" customWidth="1"/>
    <col min="2822" max="2822" width="26.28515625" style="154" customWidth="1"/>
    <col min="2823" max="2823" width="18.85546875" style="154" customWidth="1"/>
    <col min="2824" max="3071" width="9.140625" style="154"/>
    <col min="3072" max="3072" width="2.5703125" style="154" customWidth="1"/>
    <col min="3073" max="3073" width="17.140625" style="154" customWidth="1"/>
    <col min="3074" max="3074" width="19" style="154" customWidth="1"/>
    <col min="3075" max="3075" width="29.5703125" style="154" customWidth="1"/>
    <col min="3076" max="3076" width="21" style="154" customWidth="1"/>
    <col min="3077" max="3077" width="23.5703125" style="154" customWidth="1"/>
    <col min="3078" max="3078" width="26.28515625" style="154" customWidth="1"/>
    <col min="3079" max="3079" width="18.85546875" style="154" customWidth="1"/>
    <col min="3080" max="3327" width="9.140625" style="154"/>
    <col min="3328" max="3328" width="2.5703125" style="154" customWidth="1"/>
    <col min="3329" max="3329" width="17.140625" style="154" customWidth="1"/>
    <col min="3330" max="3330" width="19" style="154" customWidth="1"/>
    <col min="3331" max="3331" width="29.5703125" style="154" customWidth="1"/>
    <col min="3332" max="3332" width="21" style="154" customWidth="1"/>
    <col min="3333" max="3333" width="23.5703125" style="154" customWidth="1"/>
    <col min="3334" max="3334" width="26.28515625" style="154" customWidth="1"/>
    <col min="3335" max="3335" width="18.85546875" style="154" customWidth="1"/>
    <col min="3336" max="3583" width="9.140625" style="154"/>
    <col min="3584" max="3584" width="2.5703125" style="154" customWidth="1"/>
    <col min="3585" max="3585" width="17.140625" style="154" customWidth="1"/>
    <col min="3586" max="3586" width="19" style="154" customWidth="1"/>
    <col min="3587" max="3587" width="29.5703125" style="154" customWidth="1"/>
    <col min="3588" max="3588" width="21" style="154" customWidth="1"/>
    <col min="3589" max="3589" width="23.5703125" style="154" customWidth="1"/>
    <col min="3590" max="3590" width="26.28515625" style="154" customWidth="1"/>
    <col min="3591" max="3591" width="18.85546875" style="154" customWidth="1"/>
    <col min="3592" max="3839" width="9.140625" style="154"/>
    <col min="3840" max="3840" width="2.5703125" style="154" customWidth="1"/>
    <col min="3841" max="3841" width="17.140625" style="154" customWidth="1"/>
    <col min="3842" max="3842" width="19" style="154" customWidth="1"/>
    <col min="3843" max="3843" width="29.5703125" style="154" customWidth="1"/>
    <col min="3844" max="3844" width="21" style="154" customWidth="1"/>
    <col min="3845" max="3845" width="23.5703125" style="154" customWidth="1"/>
    <col min="3846" max="3846" width="26.28515625" style="154" customWidth="1"/>
    <col min="3847" max="3847" width="18.85546875" style="154" customWidth="1"/>
    <col min="3848" max="4095" width="9.140625" style="154"/>
    <col min="4096" max="4096" width="2.5703125" style="154" customWidth="1"/>
    <col min="4097" max="4097" width="17.140625" style="154" customWidth="1"/>
    <col min="4098" max="4098" width="19" style="154" customWidth="1"/>
    <col min="4099" max="4099" width="29.5703125" style="154" customWidth="1"/>
    <col min="4100" max="4100" width="21" style="154" customWidth="1"/>
    <col min="4101" max="4101" width="23.5703125" style="154" customWidth="1"/>
    <col min="4102" max="4102" width="26.28515625" style="154" customWidth="1"/>
    <col min="4103" max="4103" width="18.85546875" style="154" customWidth="1"/>
    <col min="4104" max="4351" width="9.140625" style="154"/>
    <col min="4352" max="4352" width="2.5703125" style="154" customWidth="1"/>
    <col min="4353" max="4353" width="17.140625" style="154" customWidth="1"/>
    <col min="4354" max="4354" width="19" style="154" customWidth="1"/>
    <col min="4355" max="4355" width="29.5703125" style="154" customWidth="1"/>
    <col min="4356" max="4356" width="21" style="154" customWidth="1"/>
    <col min="4357" max="4357" width="23.5703125" style="154" customWidth="1"/>
    <col min="4358" max="4358" width="26.28515625" style="154" customWidth="1"/>
    <col min="4359" max="4359" width="18.85546875" style="154" customWidth="1"/>
    <col min="4360" max="4607" width="9.140625" style="154"/>
    <col min="4608" max="4608" width="2.5703125" style="154" customWidth="1"/>
    <col min="4609" max="4609" width="17.140625" style="154" customWidth="1"/>
    <col min="4610" max="4610" width="19" style="154" customWidth="1"/>
    <col min="4611" max="4611" width="29.5703125" style="154" customWidth="1"/>
    <col min="4612" max="4612" width="21" style="154" customWidth="1"/>
    <col min="4613" max="4613" width="23.5703125" style="154" customWidth="1"/>
    <col min="4614" max="4614" width="26.28515625" style="154" customWidth="1"/>
    <col min="4615" max="4615" width="18.85546875" style="154" customWidth="1"/>
    <col min="4616" max="4863" width="9.140625" style="154"/>
    <col min="4864" max="4864" width="2.5703125" style="154" customWidth="1"/>
    <col min="4865" max="4865" width="17.140625" style="154" customWidth="1"/>
    <col min="4866" max="4866" width="19" style="154" customWidth="1"/>
    <col min="4867" max="4867" width="29.5703125" style="154" customWidth="1"/>
    <col min="4868" max="4868" width="21" style="154" customWidth="1"/>
    <col min="4869" max="4869" width="23.5703125" style="154" customWidth="1"/>
    <col min="4870" max="4870" width="26.28515625" style="154" customWidth="1"/>
    <col min="4871" max="4871" width="18.85546875" style="154" customWidth="1"/>
    <col min="4872" max="5119" width="9.140625" style="154"/>
    <col min="5120" max="5120" width="2.5703125" style="154" customWidth="1"/>
    <col min="5121" max="5121" width="17.140625" style="154" customWidth="1"/>
    <col min="5122" max="5122" width="19" style="154" customWidth="1"/>
    <col min="5123" max="5123" width="29.5703125" style="154" customWidth="1"/>
    <col min="5124" max="5124" width="21" style="154" customWidth="1"/>
    <col min="5125" max="5125" width="23.5703125" style="154" customWidth="1"/>
    <col min="5126" max="5126" width="26.28515625" style="154" customWidth="1"/>
    <col min="5127" max="5127" width="18.85546875" style="154" customWidth="1"/>
    <col min="5128" max="5375" width="9.140625" style="154"/>
    <col min="5376" max="5376" width="2.5703125" style="154" customWidth="1"/>
    <col min="5377" max="5377" width="17.140625" style="154" customWidth="1"/>
    <col min="5378" max="5378" width="19" style="154" customWidth="1"/>
    <col min="5379" max="5379" width="29.5703125" style="154" customWidth="1"/>
    <col min="5380" max="5380" width="21" style="154" customWidth="1"/>
    <col min="5381" max="5381" width="23.5703125" style="154" customWidth="1"/>
    <col min="5382" max="5382" width="26.28515625" style="154" customWidth="1"/>
    <col min="5383" max="5383" width="18.85546875" style="154" customWidth="1"/>
    <col min="5384" max="5631" width="9.140625" style="154"/>
    <col min="5632" max="5632" width="2.5703125" style="154" customWidth="1"/>
    <col min="5633" max="5633" width="17.140625" style="154" customWidth="1"/>
    <col min="5634" max="5634" width="19" style="154" customWidth="1"/>
    <col min="5635" max="5635" width="29.5703125" style="154" customWidth="1"/>
    <col min="5636" max="5636" width="21" style="154" customWidth="1"/>
    <col min="5637" max="5637" width="23.5703125" style="154" customWidth="1"/>
    <col min="5638" max="5638" width="26.28515625" style="154" customWidth="1"/>
    <col min="5639" max="5639" width="18.85546875" style="154" customWidth="1"/>
    <col min="5640" max="5887" width="9.140625" style="154"/>
    <col min="5888" max="5888" width="2.5703125" style="154" customWidth="1"/>
    <col min="5889" max="5889" width="17.140625" style="154" customWidth="1"/>
    <col min="5890" max="5890" width="19" style="154" customWidth="1"/>
    <col min="5891" max="5891" width="29.5703125" style="154" customWidth="1"/>
    <col min="5892" max="5892" width="21" style="154" customWidth="1"/>
    <col min="5893" max="5893" width="23.5703125" style="154" customWidth="1"/>
    <col min="5894" max="5894" width="26.28515625" style="154" customWidth="1"/>
    <col min="5895" max="5895" width="18.85546875" style="154" customWidth="1"/>
    <col min="5896" max="6143" width="9.140625" style="154"/>
    <col min="6144" max="6144" width="2.5703125" style="154" customWidth="1"/>
    <col min="6145" max="6145" width="17.140625" style="154" customWidth="1"/>
    <col min="6146" max="6146" width="19" style="154" customWidth="1"/>
    <col min="6147" max="6147" width="29.5703125" style="154" customWidth="1"/>
    <col min="6148" max="6148" width="21" style="154" customWidth="1"/>
    <col min="6149" max="6149" width="23.5703125" style="154" customWidth="1"/>
    <col min="6150" max="6150" width="26.28515625" style="154" customWidth="1"/>
    <col min="6151" max="6151" width="18.85546875" style="154" customWidth="1"/>
    <col min="6152" max="6399" width="9.140625" style="154"/>
    <col min="6400" max="6400" width="2.5703125" style="154" customWidth="1"/>
    <col min="6401" max="6401" width="17.140625" style="154" customWidth="1"/>
    <col min="6402" max="6402" width="19" style="154" customWidth="1"/>
    <col min="6403" max="6403" width="29.5703125" style="154" customWidth="1"/>
    <col min="6404" max="6404" width="21" style="154" customWidth="1"/>
    <col min="6405" max="6405" width="23.5703125" style="154" customWidth="1"/>
    <col min="6406" max="6406" width="26.28515625" style="154" customWidth="1"/>
    <col min="6407" max="6407" width="18.85546875" style="154" customWidth="1"/>
    <col min="6408" max="6655" width="9.140625" style="154"/>
    <col min="6656" max="6656" width="2.5703125" style="154" customWidth="1"/>
    <col min="6657" max="6657" width="17.140625" style="154" customWidth="1"/>
    <col min="6658" max="6658" width="19" style="154" customWidth="1"/>
    <col min="6659" max="6659" width="29.5703125" style="154" customWidth="1"/>
    <col min="6660" max="6660" width="21" style="154" customWidth="1"/>
    <col min="6661" max="6661" width="23.5703125" style="154" customWidth="1"/>
    <col min="6662" max="6662" width="26.28515625" style="154" customWidth="1"/>
    <col min="6663" max="6663" width="18.85546875" style="154" customWidth="1"/>
    <col min="6664" max="6911" width="9.140625" style="154"/>
    <col min="6912" max="6912" width="2.5703125" style="154" customWidth="1"/>
    <col min="6913" max="6913" width="17.140625" style="154" customWidth="1"/>
    <col min="6914" max="6914" width="19" style="154" customWidth="1"/>
    <col min="6915" max="6915" width="29.5703125" style="154" customWidth="1"/>
    <col min="6916" max="6916" width="21" style="154" customWidth="1"/>
    <col min="6917" max="6917" width="23.5703125" style="154" customWidth="1"/>
    <col min="6918" max="6918" width="26.28515625" style="154" customWidth="1"/>
    <col min="6919" max="6919" width="18.85546875" style="154" customWidth="1"/>
    <col min="6920" max="7167" width="9.140625" style="154"/>
    <col min="7168" max="7168" width="2.5703125" style="154" customWidth="1"/>
    <col min="7169" max="7169" width="17.140625" style="154" customWidth="1"/>
    <col min="7170" max="7170" width="19" style="154" customWidth="1"/>
    <col min="7171" max="7171" width="29.5703125" style="154" customWidth="1"/>
    <col min="7172" max="7172" width="21" style="154" customWidth="1"/>
    <col min="7173" max="7173" width="23.5703125" style="154" customWidth="1"/>
    <col min="7174" max="7174" width="26.28515625" style="154" customWidth="1"/>
    <col min="7175" max="7175" width="18.85546875" style="154" customWidth="1"/>
    <col min="7176" max="7423" width="9.140625" style="154"/>
    <col min="7424" max="7424" width="2.5703125" style="154" customWidth="1"/>
    <col min="7425" max="7425" width="17.140625" style="154" customWidth="1"/>
    <col min="7426" max="7426" width="19" style="154" customWidth="1"/>
    <col min="7427" max="7427" width="29.5703125" style="154" customWidth="1"/>
    <col min="7428" max="7428" width="21" style="154" customWidth="1"/>
    <col min="7429" max="7429" width="23.5703125" style="154" customWidth="1"/>
    <col min="7430" max="7430" width="26.28515625" style="154" customWidth="1"/>
    <col min="7431" max="7431" width="18.85546875" style="154" customWidth="1"/>
    <col min="7432" max="7679" width="9.140625" style="154"/>
    <col min="7680" max="7680" width="2.5703125" style="154" customWidth="1"/>
    <col min="7681" max="7681" width="17.140625" style="154" customWidth="1"/>
    <col min="7682" max="7682" width="19" style="154" customWidth="1"/>
    <col min="7683" max="7683" width="29.5703125" style="154" customWidth="1"/>
    <col min="7684" max="7684" width="21" style="154" customWidth="1"/>
    <col min="7685" max="7685" width="23.5703125" style="154" customWidth="1"/>
    <col min="7686" max="7686" width="26.28515625" style="154" customWidth="1"/>
    <col min="7687" max="7687" width="18.85546875" style="154" customWidth="1"/>
    <col min="7688" max="7935" width="9.140625" style="154"/>
    <col min="7936" max="7936" width="2.5703125" style="154" customWidth="1"/>
    <col min="7937" max="7937" width="17.140625" style="154" customWidth="1"/>
    <col min="7938" max="7938" width="19" style="154" customWidth="1"/>
    <col min="7939" max="7939" width="29.5703125" style="154" customWidth="1"/>
    <col min="7940" max="7940" width="21" style="154" customWidth="1"/>
    <col min="7941" max="7941" width="23.5703125" style="154" customWidth="1"/>
    <col min="7942" max="7942" width="26.28515625" style="154" customWidth="1"/>
    <col min="7943" max="7943" width="18.85546875" style="154" customWidth="1"/>
    <col min="7944" max="8191" width="9.140625" style="154"/>
    <col min="8192" max="8192" width="2.5703125" style="154" customWidth="1"/>
    <col min="8193" max="8193" width="17.140625" style="154" customWidth="1"/>
    <col min="8194" max="8194" width="19" style="154" customWidth="1"/>
    <col min="8195" max="8195" width="29.5703125" style="154" customWidth="1"/>
    <col min="8196" max="8196" width="21" style="154" customWidth="1"/>
    <col min="8197" max="8197" width="23.5703125" style="154" customWidth="1"/>
    <col min="8198" max="8198" width="26.28515625" style="154" customWidth="1"/>
    <col min="8199" max="8199" width="18.85546875" style="154" customWidth="1"/>
    <col min="8200" max="8447" width="9.140625" style="154"/>
    <col min="8448" max="8448" width="2.5703125" style="154" customWidth="1"/>
    <col min="8449" max="8449" width="17.140625" style="154" customWidth="1"/>
    <col min="8450" max="8450" width="19" style="154" customWidth="1"/>
    <col min="8451" max="8451" width="29.5703125" style="154" customWidth="1"/>
    <col min="8452" max="8452" width="21" style="154" customWidth="1"/>
    <col min="8453" max="8453" width="23.5703125" style="154" customWidth="1"/>
    <col min="8454" max="8454" width="26.28515625" style="154" customWidth="1"/>
    <col min="8455" max="8455" width="18.85546875" style="154" customWidth="1"/>
    <col min="8456" max="8703" width="9.140625" style="154"/>
    <col min="8704" max="8704" width="2.5703125" style="154" customWidth="1"/>
    <col min="8705" max="8705" width="17.140625" style="154" customWidth="1"/>
    <col min="8706" max="8706" width="19" style="154" customWidth="1"/>
    <col min="8707" max="8707" width="29.5703125" style="154" customWidth="1"/>
    <col min="8708" max="8708" width="21" style="154" customWidth="1"/>
    <col min="8709" max="8709" width="23.5703125" style="154" customWidth="1"/>
    <col min="8710" max="8710" width="26.28515625" style="154" customWidth="1"/>
    <col min="8711" max="8711" width="18.85546875" style="154" customWidth="1"/>
    <col min="8712" max="8959" width="9.140625" style="154"/>
    <col min="8960" max="8960" width="2.5703125" style="154" customWidth="1"/>
    <col min="8961" max="8961" width="17.140625" style="154" customWidth="1"/>
    <col min="8962" max="8962" width="19" style="154" customWidth="1"/>
    <col min="8963" max="8963" width="29.5703125" style="154" customWidth="1"/>
    <col min="8964" max="8964" width="21" style="154" customWidth="1"/>
    <col min="8965" max="8965" width="23.5703125" style="154" customWidth="1"/>
    <col min="8966" max="8966" width="26.28515625" style="154" customWidth="1"/>
    <col min="8967" max="8967" width="18.85546875" style="154" customWidth="1"/>
    <col min="8968" max="9215" width="9.140625" style="154"/>
    <col min="9216" max="9216" width="2.5703125" style="154" customWidth="1"/>
    <col min="9217" max="9217" width="17.140625" style="154" customWidth="1"/>
    <col min="9218" max="9218" width="19" style="154" customWidth="1"/>
    <col min="9219" max="9219" width="29.5703125" style="154" customWidth="1"/>
    <col min="9220" max="9220" width="21" style="154" customWidth="1"/>
    <col min="9221" max="9221" width="23.5703125" style="154" customWidth="1"/>
    <col min="9222" max="9222" width="26.28515625" style="154" customWidth="1"/>
    <col min="9223" max="9223" width="18.85546875" style="154" customWidth="1"/>
    <col min="9224" max="9471" width="9.140625" style="154"/>
    <col min="9472" max="9472" width="2.5703125" style="154" customWidth="1"/>
    <col min="9473" max="9473" width="17.140625" style="154" customWidth="1"/>
    <col min="9474" max="9474" width="19" style="154" customWidth="1"/>
    <col min="9475" max="9475" width="29.5703125" style="154" customWidth="1"/>
    <col min="9476" max="9476" width="21" style="154" customWidth="1"/>
    <col min="9477" max="9477" width="23.5703125" style="154" customWidth="1"/>
    <col min="9478" max="9478" width="26.28515625" style="154" customWidth="1"/>
    <col min="9479" max="9479" width="18.85546875" style="154" customWidth="1"/>
    <col min="9480" max="9727" width="9.140625" style="154"/>
    <col min="9728" max="9728" width="2.5703125" style="154" customWidth="1"/>
    <col min="9729" max="9729" width="17.140625" style="154" customWidth="1"/>
    <col min="9730" max="9730" width="19" style="154" customWidth="1"/>
    <col min="9731" max="9731" width="29.5703125" style="154" customWidth="1"/>
    <col min="9732" max="9732" width="21" style="154" customWidth="1"/>
    <col min="9733" max="9733" width="23.5703125" style="154" customWidth="1"/>
    <col min="9734" max="9734" width="26.28515625" style="154" customWidth="1"/>
    <col min="9735" max="9735" width="18.85546875" style="154" customWidth="1"/>
    <col min="9736" max="9983" width="9.140625" style="154"/>
    <col min="9984" max="9984" width="2.5703125" style="154" customWidth="1"/>
    <col min="9985" max="9985" width="17.140625" style="154" customWidth="1"/>
    <col min="9986" max="9986" width="19" style="154" customWidth="1"/>
    <col min="9987" max="9987" width="29.5703125" style="154" customWidth="1"/>
    <col min="9988" max="9988" width="21" style="154" customWidth="1"/>
    <col min="9989" max="9989" width="23.5703125" style="154" customWidth="1"/>
    <col min="9990" max="9990" width="26.28515625" style="154" customWidth="1"/>
    <col min="9991" max="9991" width="18.85546875" style="154" customWidth="1"/>
    <col min="9992" max="10239" width="9.140625" style="154"/>
    <col min="10240" max="10240" width="2.5703125" style="154" customWidth="1"/>
    <col min="10241" max="10241" width="17.140625" style="154" customWidth="1"/>
    <col min="10242" max="10242" width="19" style="154" customWidth="1"/>
    <col min="10243" max="10243" width="29.5703125" style="154" customWidth="1"/>
    <col min="10244" max="10244" width="21" style="154" customWidth="1"/>
    <col min="10245" max="10245" width="23.5703125" style="154" customWidth="1"/>
    <col min="10246" max="10246" width="26.28515625" style="154" customWidth="1"/>
    <col min="10247" max="10247" width="18.85546875" style="154" customWidth="1"/>
    <col min="10248" max="10495" width="9.140625" style="154"/>
    <col min="10496" max="10496" width="2.5703125" style="154" customWidth="1"/>
    <col min="10497" max="10497" width="17.140625" style="154" customWidth="1"/>
    <col min="10498" max="10498" width="19" style="154" customWidth="1"/>
    <col min="10499" max="10499" width="29.5703125" style="154" customWidth="1"/>
    <col min="10500" max="10500" width="21" style="154" customWidth="1"/>
    <col min="10501" max="10501" width="23.5703125" style="154" customWidth="1"/>
    <col min="10502" max="10502" width="26.28515625" style="154" customWidth="1"/>
    <col min="10503" max="10503" width="18.85546875" style="154" customWidth="1"/>
    <col min="10504" max="10751" width="9.140625" style="154"/>
    <col min="10752" max="10752" width="2.5703125" style="154" customWidth="1"/>
    <col min="10753" max="10753" width="17.140625" style="154" customWidth="1"/>
    <col min="10754" max="10754" width="19" style="154" customWidth="1"/>
    <col min="10755" max="10755" width="29.5703125" style="154" customWidth="1"/>
    <col min="10756" max="10756" width="21" style="154" customWidth="1"/>
    <col min="10757" max="10757" width="23.5703125" style="154" customWidth="1"/>
    <col min="10758" max="10758" width="26.28515625" style="154" customWidth="1"/>
    <col min="10759" max="10759" width="18.85546875" style="154" customWidth="1"/>
    <col min="10760" max="11007" width="9.140625" style="154"/>
    <col min="11008" max="11008" width="2.5703125" style="154" customWidth="1"/>
    <col min="11009" max="11009" width="17.140625" style="154" customWidth="1"/>
    <col min="11010" max="11010" width="19" style="154" customWidth="1"/>
    <col min="11011" max="11011" width="29.5703125" style="154" customWidth="1"/>
    <col min="11012" max="11012" width="21" style="154" customWidth="1"/>
    <col min="11013" max="11013" width="23.5703125" style="154" customWidth="1"/>
    <col min="11014" max="11014" width="26.28515625" style="154" customWidth="1"/>
    <col min="11015" max="11015" width="18.85546875" style="154" customWidth="1"/>
    <col min="11016" max="11263" width="9.140625" style="154"/>
    <col min="11264" max="11264" width="2.5703125" style="154" customWidth="1"/>
    <col min="11265" max="11265" width="17.140625" style="154" customWidth="1"/>
    <col min="11266" max="11266" width="19" style="154" customWidth="1"/>
    <col min="11267" max="11267" width="29.5703125" style="154" customWidth="1"/>
    <col min="11268" max="11268" width="21" style="154" customWidth="1"/>
    <col min="11269" max="11269" width="23.5703125" style="154" customWidth="1"/>
    <col min="11270" max="11270" width="26.28515625" style="154" customWidth="1"/>
    <col min="11271" max="11271" width="18.85546875" style="154" customWidth="1"/>
    <col min="11272" max="11519" width="9.140625" style="154"/>
    <col min="11520" max="11520" width="2.5703125" style="154" customWidth="1"/>
    <col min="11521" max="11521" width="17.140625" style="154" customWidth="1"/>
    <col min="11522" max="11522" width="19" style="154" customWidth="1"/>
    <col min="11523" max="11523" width="29.5703125" style="154" customWidth="1"/>
    <col min="11524" max="11524" width="21" style="154" customWidth="1"/>
    <col min="11525" max="11525" width="23.5703125" style="154" customWidth="1"/>
    <col min="11526" max="11526" width="26.28515625" style="154" customWidth="1"/>
    <col min="11527" max="11527" width="18.85546875" style="154" customWidth="1"/>
    <col min="11528" max="11775" width="9.140625" style="154"/>
    <col min="11776" max="11776" width="2.5703125" style="154" customWidth="1"/>
    <col min="11777" max="11777" width="17.140625" style="154" customWidth="1"/>
    <col min="11778" max="11778" width="19" style="154" customWidth="1"/>
    <col min="11779" max="11779" width="29.5703125" style="154" customWidth="1"/>
    <col min="11780" max="11780" width="21" style="154" customWidth="1"/>
    <col min="11781" max="11781" width="23.5703125" style="154" customWidth="1"/>
    <col min="11782" max="11782" width="26.28515625" style="154" customWidth="1"/>
    <col min="11783" max="11783" width="18.85546875" style="154" customWidth="1"/>
    <col min="11784" max="12031" width="9.140625" style="154"/>
    <col min="12032" max="12032" width="2.5703125" style="154" customWidth="1"/>
    <col min="12033" max="12033" width="17.140625" style="154" customWidth="1"/>
    <col min="12034" max="12034" width="19" style="154" customWidth="1"/>
    <col min="12035" max="12035" width="29.5703125" style="154" customWidth="1"/>
    <col min="12036" max="12036" width="21" style="154" customWidth="1"/>
    <col min="12037" max="12037" width="23.5703125" style="154" customWidth="1"/>
    <col min="12038" max="12038" width="26.28515625" style="154" customWidth="1"/>
    <col min="12039" max="12039" width="18.85546875" style="154" customWidth="1"/>
    <col min="12040" max="12287" width="9.140625" style="154"/>
    <col min="12288" max="12288" width="2.5703125" style="154" customWidth="1"/>
    <col min="12289" max="12289" width="17.140625" style="154" customWidth="1"/>
    <col min="12290" max="12290" width="19" style="154" customWidth="1"/>
    <col min="12291" max="12291" width="29.5703125" style="154" customWidth="1"/>
    <col min="12292" max="12292" width="21" style="154" customWidth="1"/>
    <col min="12293" max="12293" width="23.5703125" style="154" customWidth="1"/>
    <col min="12294" max="12294" width="26.28515625" style="154" customWidth="1"/>
    <col min="12295" max="12295" width="18.85546875" style="154" customWidth="1"/>
    <col min="12296" max="12543" width="9.140625" style="154"/>
    <col min="12544" max="12544" width="2.5703125" style="154" customWidth="1"/>
    <col min="12545" max="12545" width="17.140625" style="154" customWidth="1"/>
    <col min="12546" max="12546" width="19" style="154" customWidth="1"/>
    <col min="12547" max="12547" width="29.5703125" style="154" customWidth="1"/>
    <col min="12548" max="12548" width="21" style="154" customWidth="1"/>
    <col min="12549" max="12549" width="23.5703125" style="154" customWidth="1"/>
    <col min="12550" max="12550" width="26.28515625" style="154" customWidth="1"/>
    <col min="12551" max="12551" width="18.85546875" style="154" customWidth="1"/>
    <col min="12552" max="12799" width="9.140625" style="154"/>
    <col min="12800" max="12800" width="2.5703125" style="154" customWidth="1"/>
    <col min="12801" max="12801" width="17.140625" style="154" customWidth="1"/>
    <col min="12802" max="12802" width="19" style="154" customWidth="1"/>
    <col min="12803" max="12803" width="29.5703125" style="154" customWidth="1"/>
    <col min="12804" max="12804" width="21" style="154" customWidth="1"/>
    <col min="12805" max="12805" width="23.5703125" style="154" customWidth="1"/>
    <col min="12806" max="12806" width="26.28515625" style="154" customWidth="1"/>
    <col min="12807" max="12807" width="18.85546875" style="154" customWidth="1"/>
    <col min="12808" max="13055" width="9.140625" style="154"/>
    <col min="13056" max="13056" width="2.5703125" style="154" customWidth="1"/>
    <col min="13057" max="13057" width="17.140625" style="154" customWidth="1"/>
    <col min="13058" max="13058" width="19" style="154" customWidth="1"/>
    <col min="13059" max="13059" width="29.5703125" style="154" customWidth="1"/>
    <col min="13060" max="13060" width="21" style="154" customWidth="1"/>
    <col min="13061" max="13061" width="23.5703125" style="154" customWidth="1"/>
    <col min="13062" max="13062" width="26.28515625" style="154" customWidth="1"/>
    <col min="13063" max="13063" width="18.85546875" style="154" customWidth="1"/>
    <col min="13064" max="13311" width="9.140625" style="154"/>
    <col min="13312" max="13312" width="2.5703125" style="154" customWidth="1"/>
    <col min="13313" max="13313" width="17.140625" style="154" customWidth="1"/>
    <col min="13314" max="13314" width="19" style="154" customWidth="1"/>
    <col min="13315" max="13315" width="29.5703125" style="154" customWidth="1"/>
    <col min="13316" max="13316" width="21" style="154" customWidth="1"/>
    <col min="13317" max="13317" width="23.5703125" style="154" customWidth="1"/>
    <col min="13318" max="13318" width="26.28515625" style="154" customWidth="1"/>
    <col min="13319" max="13319" width="18.85546875" style="154" customWidth="1"/>
    <col min="13320" max="13567" width="9.140625" style="154"/>
    <col min="13568" max="13568" width="2.5703125" style="154" customWidth="1"/>
    <col min="13569" max="13569" width="17.140625" style="154" customWidth="1"/>
    <col min="13570" max="13570" width="19" style="154" customWidth="1"/>
    <col min="13571" max="13571" width="29.5703125" style="154" customWidth="1"/>
    <col min="13572" max="13572" width="21" style="154" customWidth="1"/>
    <col min="13573" max="13573" width="23.5703125" style="154" customWidth="1"/>
    <col min="13574" max="13574" width="26.28515625" style="154" customWidth="1"/>
    <col min="13575" max="13575" width="18.85546875" style="154" customWidth="1"/>
    <col min="13576" max="13823" width="9.140625" style="154"/>
    <col min="13824" max="13824" width="2.5703125" style="154" customWidth="1"/>
    <col min="13825" max="13825" width="17.140625" style="154" customWidth="1"/>
    <col min="13826" max="13826" width="19" style="154" customWidth="1"/>
    <col min="13827" max="13827" width="29.5703125" style="154" customWidth="1"/>
    <col min="13828" max="13828" width="21" style="154" customWidth="1"/>
    <col min="13829" max="13829" width="23.5703125" style="154" customWidth="1"/>
    <col min="13830" max="13830" width="26.28515625" style="154" customWidth="1"/>
    <col min="13831" max="13831" width="18.85546875" style="154" customWidth="1"/>
    <col min="13832" max="14079" width="9.140625" style="154"/>
    <col min="14080" max="14080" width="2.5703125" style="154" customWidth="1"/>
    <col min="14081" max="14081" width="17.140625" style="154" customWidth="1"/>
    <col min="14082" max="14082" width="19" style="154" customWidth="1"/>
    <col min="14083" max="14083" width="29.5703125" style="154" customWidth="1"/>
    <col min="14084" max="14084" width="21" style="154" customWidth="1"/>
    <col min="14085" max="14085" width="23.5703125" style="154" customWidth="1"/>
    <col min="14086" max="14086" width="26.28515625" style="154" customWidth="1"/>
    <col min="14087" max="14087" width="18.85546875" style="154" customWidth="1"/>
    <col min="14088" max="14335" width="9.140625" style="154"/>
    <col min="14336" max="14336" width="2.5703125" style="154" customWidth="1"/>
    <col min="14337" max="14337" width="17.140625" style="154" customWidth="1"/>
    <col min="14338" max="14338" width="19" style="154" customWidth="1"/>
    <col min="14339" max="14339" width="29.5703125" style="154" customWidth="1"/>
    <col min="14340" max="14340" width="21" style="154" customWidth="1"/>
    <col min="14341" max="14341" width="23.5703125" style="154" customWidth="1"/>
    <col min="14342" max="14342" width="26.28515625" style="154" customWidth="1"/>
    <col min="14343" max="14343" width="18.85546875" style="154" customWidth="1"/>
    <col min="14344" max="14591" width="9.140625" style="154"/>
    <col min="14592" max="14592" width="2.5703125" style="154" customWidth="1"/>
    <col min="14593" max="14593" width="17.140625" style="154" customWidth="1"/>
    <col min="14594" max="14594" width="19" style="154" customWidth="1"/>
    <col min="14595" max="14595" width="29.5703125" style="154" customWidth="1"/>
    <col min="14596" max="14596" width="21" style="154" customWidth="1"/>
    <col min="14597" max="14597" width="23.5703125" style="154" customWidth="1"/>
    <col min="14598" max="14598" width="26.28515625" style="154" customWidth="1"/>
    <col min="14599" max="14599" width="18.85546875" style="154" customWidth="1"/>
    <col min="14600" max="14847" width="9.140625" style="154"/>
    <col min="14848" max="14848" width="2.5703125" style="154" customWidth="1"/>
    <col min="14849" max="14849" width="17.140625" style="154" customWidth="1"/>
    <col min="14850" max="14850" width="19" style="154" customWidth="1"/>
    <col min="14851" max="14851" width="29.5703125" style="154" customWidth="1"/>
    <col min="14852" max="14852" width="21" style="154" customWidth="1"/>
    <col min="14853" max="14853" width="23.5703125" style="154" customWidth="1"/>
    <col min="14854" max="14854" width="26.28515625" style="154" customWidth="1"/>
    <col min="14855" max="14855" width="18.85546875" style="154" customWidth="1"/>
    <col min="14856" max="15103" width="9.140625" style="154"/>
    <col min="15104" max="15104" width="2.5703125" style="154" customWidth="1"/>
    <col min="15105" max="15105" width="17.140625" style="154" customWidth="1"/>
    <col min="15106" max="15106" width="19" style="154" customWidth="1"/>
    <col min="15107" max="15107" width="29.5703125" style="154" customWidth="1"/>
    <col min="15108" max="15108" width="21" style="154" customWidth="1"/>
    <col min="15109" max="15109" width="23.5703125" style="154" customWidth="1"/>
    <col min="15110" max="15110" width="26.28515625" style="154" customWidth="1"/>
    <col min="15111" max="15111" width="18.85546875" style="154" customWidth="1"/>
    <col min="15112" max="15359" width="9.140625" style="154"/>
    <col min="15360" max="15360" width="2.5703125" style="154" customWidth="1"/>
    <col min="15361" max="15361" width="17.140625" style="154" customWidth="1"/>
    <col min="15362" max="15362" width="19" style="154" customWidth="1"/>
    <col min="15363" max="15363" width="29.5703125" style="154" customWidth="1"/>
    <col min="15364" max="15364" width="21" style="154" customWidth="1"/>
    <col min="15365" max="15365" width="23.5703125" style="154" customWidth="1"/>
    <col min="15366" max="15366" width="26.28515625" style="154" customWidth="1"/>
    <col min="15367" max="15367" width="18.85546875" style="154" customWidth="1"/>
    <col min="15368" max="15615" width="9.140625" style="154"/>
    <col min="15616" max="15616" width="2.5703125" style="154" customWidth="1"/>
    <col min="15617" max="15617" width="17.140625" style="154" customWidth="1"/>
    <col min="15618" max="15618" width="19" style="154" customWidth="1"/>
    <col min="15619" max="15619" width="29.5703125" style="154" customWidth="1"/>
    <col min="15620" max="15620" width="21" style="154" customWidth="1"/>
    <col min="15621" max="15621" width="23.5703125" style="154" customWidth="1"/>
    <col min="15622" max="15622" width="26.28515625" style="154" customWidth="1"/>
    <col min="15623" max="15623" width="18.85546875" style="154" customWidth="1"/>
    <col min="15624" max="15871" width="9.140625" style="154"/>
    <col min="15872" max="15872" width="2.5703125" style="154" customWidth="1"/>
    <col min="15873" max="15873" width="17.140625" style="154" customWidth="1"/>
    <col min="15874" max="15874" width="19" style="154" customWidth="1"/>
    <col min="15875" max="15875" width="29.5703125" style="154" customWidth="1"/>
    <col min="15876" max="15876" width="21" style="154" customWidth="1"/>
    <col min="15877" max="15877" width="23.5703125" style="154" customWidth="1"/>
    <col min="15878" max="15878" width="26.28515625" style="154" customWidth="1"/>
    <col min="15879" max="15879" width="18.85546875" style="154" customWidth="1"/>
    <col min="15880" max="16127" width="9.140625" style="154"/>
    <col min="16128" max="16128" width="2.5703125" style="154" customWidth="1"/>
    <col min="16129" max="16129" width="17.140625" style="154" customWidth="1"/>
    <col min="16130" max="16130" width="19" style="154" customWidth="1"/>
    <col min="16131" max="16131" width="29.5703125" style="154" customWidth="1"/>
    <col min="16132" max="16132" width="21" style="154" customWidth="1"/>
    <col min="16133" max="16133" width="23.5703125" style="154" customWidth="1"/>
    <col min="16134" max="16134" width="26.28515625" style="154" customWidth="1"/>
    <col min="16135" max="16135" width="18.85546875" style="154" customWidth="1"/>
    <col min="16136" max="16384" width="9.140625" style="154"/>
  </cols>
  <sheetData>
    <row r="3" spans="1:11" x14ac:dyDescent="0.2">
      <c r="I3" s="551" t="s">
        <v>307</v>
      </c>
      <c r="J3" s="552"/>
      <c r="K3" s="553"/>
    </row>
    <row r="4" spans="1:11" customFormat="1" x14ac:dyDescent="0.2"/>
    <row r="5" spans="1:11" customFormat="1" ht="63.75" customHeight="1" x14ac:dyDescent="0.2">
      <c r="A5" s="313" t="s">
        <v>146</v>
      </c>
      <c r="B5" s="817">
        <f>N_HankkeenNimi</f>
        <v>0</v>
      </c>
      <c r="C5" s="818"/>
      <c r="D5" s="818"/>
      <c r="E5" s="818"/>
      <c r="F5" s="818"/>
      <c r="G5" s="819"/>
    </row>
    <row r="6" spans="1:11" x14ac:dyDescent="0.2">
      <c r="G6" s="155"/>
    </row>
    <row r="7" spans="1:11" ht="15" x14ac:dyDescent="0.25">
      <c r="A7" s="310" t="s">
        <v>336</v>
      </c>
      <c r="B7" s="354" t="s">
        <v>176</v>
      </c>
      <c r="C7" s="315"/>
      <c r="D7" s="311"/>
      <c r="E7" s="311"/>
      <c r="F7" s="311"/>
      <c r="G7" s="355">
        <f>SUM(G12:G53)</f>
        <v>0</v>
      </c>
    </row>
    <row r="8" spans="1:11" customFormat="1" x14ac:dyDescent="0.2"/>
    <row r="9" spans="1:11" customFormat="1" ht="63.75" customHeight="1" x14ac:dyDescent="0.2">
      <c r="A9" s="313" t="s">
        <v>177</v>
      </c>
      <c r="B9" s="817">
        <f>N_Tavoite4Toiminto3</f>
        <v>0</v>
      </c>
      <c r="C9" s="818"/>
      <c r="D9" s="818"/>
      <c r="E9" s="818"/>
      <c r="F9" s="818"/>
      <c r="G9" s="819"/>
    </row>
    <row r="10" spans="1:11" customFormat="1" x14ac:dyDescent="0.2">
      <c r="G10" s="156"/>
    </row>
    <row r="11" spans="1:11" customFormat="1" ht="75" x14ac:dyDescent="0.2">
      <c r="A11" s="356" t="s">
        <v>178</v>
      </c>
      <c r="B11" s="356" t="s">
        <v>255</v>
      </c>
      <c r="C11" s="356" t="s">
        <v>179</v>
      </c>
      <c r="D11" s="356" t="s">
        <v>323</v>
      </c>
      <c r="E11" s="352" t="s">
        <v>257</v>
      </c>
      <c r="F11" s="356" t="s">
        <v>548</v>
      </c>
      <c r="G11" s="352" t="s">
        <v>258</v>
      </c>
    </row>
    <row r="12" spans="1:11" customFormat="1" ht="13.35" customHeight="1" x14ac:dyDescent="0.2">
      <c r="A12" s="212" t="s">
        <v>322</v>
      </c>
      <c r="B12" s="213"/>
      <c r="C12" s="212"/>
      <c r="D12" s="214"/>
      <c r="E12" s="214"/>
      <c r="F12" s="215"/>
      <c r="G12" s="216">
        <v>0</v>
      </c>
    </row>
    <row r="13" spans="1:11" customFormat="1" ht="13.35" customHeight="1" x14ac:dyDescent="0.2">
      <c r="A13" s="212"/>
      <c r="B13" s="213"/>
      <c r="C13" s="217"/>
      <c r="D13" s="214"/>
      <c r="E13" s="214"/>
      <c r="F13" s="215"/>
      <c r="G13" s="214"/>
      <c r="I13" s="154"/>
    </row>
    <row r="14" spans="1:11" customFormat="1" ht="13.35" customHeight="1" x14ac:dyDescent="0.2">
      <c r="A14" s="212"/>
      <c r="B14" s="213"/>
      <c r="C14" s="217"/>
      <c r="D14" s="214"/>
      <c r="E14" s="214"/>
      <c r="F14" s="215"/>
      <c r="G14" s="214"/>
    </row>
    <row r="15" spans="1:11" ht="13.35" customHeight="1" x14ac:dyDescent="0.2">
      <c r="A15" s="212"/>
      <c r="B15" s="213"/>
      <c r="C15" s="217"/>
      <c r="D15" s="214"/>
      <c r="E15" s="214"/>
      <c r="F15" s="215"/>
      <c r="G15" s="214"/>
    </row>
    <row r="16" spans="1:11" ht="13.35" customHeight="1" x14ac:dyDescent="0.2">
      <c r="A16" s="212"/>
      <c r="B16" s="213"/>
      <c r="C16" s="217"/>
      <c r="D16" s="214"/>
      <c r="E16" s="214"/>
      <c r="F16" s="215"/>
      <c r="G16" s="214"/>
    </row>
    <row r="17" spans="1:7" ht="13.15" customHeight="1" x14ac:dyDescent="0.2">
      <c r="A17" s="212"/>
      <c r="B17" s="213"/>
      <c r="C17" s="217"/>
      <c r="D17" s="214"/>
      <c r="E17" s="214"/>
      <c r="F17" s="215"/>
      <c r="G17" s="214"/>
    </row>
    <row r="18" spans="1:7" ht="13.15" customHeight="1" x14ac:dyDescent="0.2">
      <c r="A18" s="212"/>
      <c r="B18" s="213"/>
      <c r="C18" s="217"/>
      <c r="D18" s="214"/>
      <c r="E18" s="214"/>
      <c r="F18" s="215"/>
      <c r="G18" s="214"/>
    </row>
    <row r="19" spans="1:7" ht="13.15" customHeight="1" x14ac:dyDescent="0.2">
      <c r="A19" s="212"/>
      <c r="B19" s="213"/>
      <c r="C19" s="217"/>
      <c r="D19" s="214"/>
      <c r="E19" s="214"/>
      <c r="F19" s="215"/>
      <c r="G19" s="214"/>
    </row>
    <row r="20" spans="1:7" ht="13.15" customHeight="1" x14ac:dyDescent="0.2">
      <c r="A20" s="212"/>
      <c r="B20" s="213"/>
      <c r="C20" s="217"/>
      <c r="D20" s="214"/>
      <c r="E20" s="214"/>
      <c r="F20" s="215"/>
      <c r="G20" s="214"/>
    </row>
    <row r="21" spans="1:7" ht="13.15" customHeight="1" x14ac:dyDescent="0.2">
      <c r="A21" s="212"/>
      <c r="B21" s="213"/>
      <c r="C21" s="217"/>
      <c r="D21" s="214"/>
      <c r="E21" s="214"/>
      <c r="F21" s="215"/>
      <c r="G21" s="214"/>
    </row>
    <row r="22" spans="1:7" ht="13.15" customHeight="1" x14ac:dyDescent="0.2">
      <c r="A22" s="212"/>
      <c r="B22" s="213"/>
      <c r="C22" s="217"/>
      <c r="D22" s="214"/>
      <c r="E22" s="214"/>
      <c r="F22" s="215"/>
      <c r="G22" s="214"/>
    </row>
    <row r="23" spans="1:7" ht="13.15" customHeight="1" x14ac:dyDescent="0.2">
      <c r="A23" s="212"/>
      <c r="B23" s="213"/>
      <c r="C23" s="217"/>
      <c r="D23" s="214"/>
      <c r="E23" s="214"/>
      <c r="F23" s="215"/>
      <c r="G23" s="214"/>
    </row>
    <row r="24" spans="1:7" ht="13.15" customHeight="1" x14ac:dyDescent="0.2">
      <c r="A24" s="212"/>
      <c r="B24" s="213"/>
      <c r="C24" s="217"/>
      <c r="D24" s="214"/>
      <c r="E24" s="214"/>
      <c r="F24" s="215"/>
      <c r="G24" s="214"/>
    </row>
    <row r="25" spans="1:7" ht="13.15" customHeight="1" x14ac:dyDescent="0.2">
      <c r="A25" s="212"/>
      <c r="B25" s="213"/>
      <c r="C25" s="217"/>
      <c r="D25" s="214"/>
      <c r="E25" s="214"/>
      <c r="F25" s="215"/>
      <c r="G25" s="214"/>
    </row>
    <row r="26" spans="1:7" ht="13.15" customHeight="1" x14ac:dyDescent="0.2">
      <c r="A26" s="212"/>
      <c r="B26" s="213"/>
      <c r="C26" s="217"/>
      <c r="D26" s="214"/>
      <c r="E26" s="214"/>
      <c r="F26" s="215"/>
      <c r="G26" s="214"/>
    </row>
    <row r="27" spans="1:7" ht="13.15" customHeight="1" x14ac:dyDescent="0.2">
      <c r="A27" s="212"/>
      <c r="B27" s="213"/>
      <c r="C27" s="217"/>
      <c r="D27" s="214"/>
      <c r="E27" s="214"/>
      <c r="F27" s="215"/>
      <c r="G27" s="214"/>
    </row>
    <row r="28" spans="1:7" ht="13.15" customHeight="1" x14ac:dyDescent="0.2">
      <c r="A28" s="212"/>
      <c r="B28" s="213"/>
      <c r="C28" s="217"/>
      <c r="D28" s="214"/>
      <c r="E28" s="214"/>
      <c r="F28" s="215"/>
      <c r="G28" s="214"/>
    </row>
    <row r="29" spans="1:7" ht="13.15" customHeight="1" x14ac:dyDescent="0.2">
      <c r="A29" s="212"/>
      <c r="B29" s="213"/>
      <c r="C29" s="217"/>
      <c r="D29" s="214"/>
      <c r="E29" s="214"/>
      <c r="F29" s="215"/>
      <c r="G29" s="214"/>
    </row>
    <row r="30" spans="1:7" ht="13.15" customHeight="1" x14ac:dyDescent="0.2">
      <c r="A30" s="212"/>
      <c r="B30" s="213"/>
      <c r="C30" s="217"/>
      <c r="D30" s="214"/>
      <c r="E30" s="214"/>
      <c r="F30" s="215"/>
      <c r="G30" s="214"/>
    </row>
    <row r="31" spans="1:7" ht="13.15" customHeight="1" x14ac:dyDescent="0.2">
      <c r="A31" s="212"/>
      <c r="B31" s="213"/>
      <c r="C31" s="217"/>
      <c r="D31" s="214"/>
      <c r="E31" s="214"/>
      <c r="F31" s="215"/>
      <c r="G31" s="214"/>
    </row>
    <row r="32" spans="1:7" ht="13.15" customHeight="1" x14ac:dyDescent="0.2">
      <c r="A32" s="212"/>
      <c r="B32" s="213"/>
      <c r="C32" s="217"/>
      <c r="D32" s="214"/>
      <c r="E32" s="214"/>
      <c r="F32" s="215"/>
      <c r="G32" s="214"/>
    </row>
    <row r="33" spans="1:7" ht="13.15" customHeight="1" x14ac:dyDescent="0.2">
      <c r="A33" s="212"/>
      <c r="B33" s="213"/>
      <c r="C33" s="217"/>
      <c r="D33" s="214"/>
      <c r="E33" s="214"/>
      <c r="F33" s="215"/>
      <c r="G33" s="214"/>
    </row>
    <row r="34" spans="1:7" ht="13.15" customHeight="1" x14ac:dyDescent="0.2">
      <c r="A34" s="212"/>
      <c r="B34" s="213"/>
      <c r="C34" s="217"/>
      <c r="D34" s="214"/>
      <c r="E34" s="214"/>
      <c r="F34" s="215"/>
      <c r="G34" s="214"/>
    </row>
    <row r="35" spans="1:7" ht="13.15" customHeight="1" x14ac:dyDescent="0.2">
      <c r="A35" s="212"/>
      <c r="B35" s="213"/>
      <c r="C35" s="217"/>
      <c r="D35" s="214"/>
      <c r="E35" s="214"/>
      <c r="F35" s="215"/>
      <c r="G35" s="214"/>
    </row>
    <row r="36" spans="1:7" ht="13.15" customHeight="1" x14ac:dyDescent="0.2">
      <c r="A36" s="212"/>
      <c r="B36" s="213"/>
      <c r="C36" s="217"/>
      <c r="D36" s="214"/>
      <c r="E36" s="214"/>
      <c r="F36" s="215"/>
      <c r="G36" s="214"/>
    </row>
    <row r="37" spans="1:7" ht="13.15" customHeight="1" x14ac:dyDescent="0.2">
      <c r="A37" s="212"/>
      <c r="B37" s="213"/>
      <c r="C37" s="217"/>
      <c r="D37" s="214"/>
      <c r="E37" s="214"/>
      <c r="F37" s="215"/>
      <c r="G37" s="214"/>
    </row>
    <row r="38" spans="1:7" ht="13.15" customHeight="1" x14ac:dyDescent="0.2">
      <c r="A38" s="212"/>
      <c r="B38" s="213"/>
      <c r="C38" s="217"/>
      <c r="D38" s="214"/>
      <c r="E38" s="214"/>
      <c r="F38" s="215"/>
      <c r="G38" s="214"/>
    </row>
    <row r="39" spans="1:7" ht="13.15" customHeight="1" x14ac:dyDescent="0.2">
      <c r="A39" s="212"/>
      <c r="B39" s="213"/>
      <c r="C39" s="217"/>
      <c r="D39" s="214"/>
      <c r="E39" s="214"/>
      <c r="F39" s="215"/>
      <c r="G39" s="214"/>
    </row>
    <row r="40" spans="1:7" ht="13.15" customHeight="1" x14ac:dyDescent="0.2">
      <c r="A40" s="212"/>
      <c r="B40" s="213"/>
      <c r="C40" s="217"/>
      <c r="D40" s="214"/>
      <c r="E40" s="214"/>
      <c r="F40" s="215"/>
      <c r="G40" s="214"/>
    </row>
    <row r="41" spans="1:7" ht="13.15" customHeight="1" x14ac:dyDescent="0.2">
      <c r="A41" s="212"/>
      <c r="B41" s="213"/>
      <c r="C41" s="217"/>
      <c r="D41" s="214"/>
      <c r="E41" s="214"/>
      <c r="F41" s="215"/>
      <c r="G41" s="214"/>
    </row>
    <row r="42" spans="1:7" ht="13.15" customHeight="1" x14ac:dyDescent="0.2">
      <c r="A42" s="212"/>
      <c r="B42" s="213"/>
      <c r="C42" s="217"/>
      <c r="D42" s="214"/>
      <c r="E42" s="214"/>
      <c r="F42" s="215"/>
      <c r="G42" s="214"/>
    </row>
    <row r="43" spans="1:7" ht="13.15" customHeight="1" x14ac:dyDescent="0.2">
      <c r="A43" s="212"/>
      <c r="B43" s="213"/>
      <c r="C43" s="217"/>
      <c r="D43" s="214"/>
      <c r="E43" s="214"/>
      <c r="F43" s="215"/>
      <c r="G43" s="214"/>
    </row>
    <row r="44" spans="1:7" ht="13.15" customHeight="1" x14ac:dyDescent="0.2">
      <c r="A44" s="212"/>
      <c r="B44" s="213"/>
      <c r="C44" s="217"/>
      <c r="D44" s="214"/>
      <c r="E44" s="214"/>
      <c r="F44" s="215"/>
      <c r="G44" s="214"/>
    </row>
    <row r="45" spans="1:7" ht="13.15" customHeight="1" x14ac:dyDescent="0.2">
      <c r="A45" s="212"/>
      <c r="B45" s="213"/>
      <c r="C45" s="217"/>
      <c r="D45" s="214"/>
      <c r="E45" s="214"/>
      <c r="F45" s="215"/>
      <c r="G45" s="214"/>
    </row>
    <row r="46" spans="1:7" ht="13.15" customHeight="1" x14ac:dyDescent="0.2">
      <c r="A46" s="212"/>
      <c r="B46" s="213"/>
      <c r="C46" s="217"/>
      <c r="D46" s="214"/>
      <c r="E46" s="214"/>
      <c r="F46" s="215"/>
      <c r="G46" s="214"/>
    </row>
    <row r="47" spans="1:7" ht="13.15" customHeight="1" x14ac:dyDescent="0.2">
      <c r="A47" s="212"/>
      <c r="B47" s="213"/>
      <c r="C47" s="217"/>
      <c r="D47" s="214"/>
      <c r="E47" s="214"/>
      <c r="F47" s="215"/>
      <c r="G47" s="214"/>
    </row>
    <row r="48" spans="1:7" ht="13.15" customHeight="1" x14ac:dyDescent="0.2">
      <c r="A48" s="212"/>
      <c r="B48" s="213"/>
      <c r="C48" s="217"/>
      <c r="D48" s="214"/>
      <c r="E48" s="214"/>
      <c r="F48" s="215"/>
      <c r="G48" s="214"/>
    </row>
    <row r="49" spans="1:7" ht="13.15" customHeight="1" x14ac:dyDescent="0.2">
      <c r="A49" s="212"/>
      <c r="B49" s="213"/>
      <c r="C49" s="217"/>
      <c r="D49" s="214"/>
      <c r="E49" s="214"/>
      <c r="F49" s="215"/>
      <c r="G49" s="214"/>
    </row>
    <row r="50" spans="1:7" ht="13.15" customHeight="1" x14ac:dyDescent="0.2">
      <c r="A50" s="212"/>
      <c r="B50" s="213"/>
      <c r="C50" s="217"/>
      <c r="D50" s="214"/>
      <c r="E50" s="214"/>
      <c r="F50" s="215"/>
      <c r="G50" s="214"/>
    </row>
    <row r="51" spans="1:7" ht="13.15" customHeight="1" x14ac:dyDescent="0.2">
      <c r="A51" s="212"/>
      <c r="B51" s="213"/>
      <c r="C51" s="217"/>
      <c r="D51" s="214"/>
      <c r="E51" s="214"/>
      <c r="F51" s="215"/>
      <c r="G51" s="214"/>
    </row>
    <row r="52" spans="1:7" ht="13.15" customHeight="1" x14ac:dyDescent="0.2">
      <c r="A52" s="212"/>
      <c r="B52" s="213"/>
      <c r="C52" s="217"/>
      <c r="D52" s="214"/>
      <c r="E52" s="214"/>
      <c r="F52" s="215"/>
      <c r="G52" s="214"/>
    </row>
    <row r="53" spans="1:7" ht="13.15" customHeight="1" x14ac:dyDescent="0.2">
      <c r="A53" s="212"/>
      <c r="B53" s="213"/>
      <c r="C53" s="217"/>
      <c r="D53" s="214"/>
      <c r="E53" s="214"/>
      <c r="F53" s="215"/>
      <c r="G53" s="214"/>
    </row>
    <row r="54" spans="1:7" ht="13.15" customHeight="1" x14ac:dyDescent="0.2"/>
    <row r="55" spans="1:7" ht="13.15" customHeight="1" x14ac:dyDescent="0.2"/>
    <row r="56" spans="1:7" ht="13.15" customHeight="1" x14ac:dyDescent="0.2">
      <c r="A56" s="836" t="s">
        <v>148</v>
      </c>
      <c r="B56" s="837"/>
      <c r="C56" s="837"/>
      <c r="D56" s="838"/>
      <c r="E56" s="1"/>
      <c r="F56" s="1"/>
    </row>
    <row r="57" spans="1:7" x14ac:dyDescent="0.2">
      <c r="A57" s="649"/>
      <c r="B57" s="567"/>
      <c r="C57" s="567"/>
      <c r="D57" s="650"/>
      <c r="E57" s="235"/>
      <c r="F57" s="235"/>
    </row>
    <row r="58" spans="1:7" x14ac:dyDescent="0.2">
      <c r="A58" s="649"/>
      <c r="B58" s="567"/>
      <c r="C58" s="567"/>
      <c r="D58" s="650"/>
      <c r="E58" s="235"/>
      <c r="F58" s="235"/>
    </row>
    <row r="59" spans="1:7" x14ac:dyDescent="0.2">
      <c r="A59" s="649"/>
      <c r="B59" s="567"/>
      <c r="C59" s="567"/>
      <c r="D59" s="650"/>
      <c r="E59" s="235"/>
      <c r="F59" s="235"/>
    </row>
    <row r="60" spans="1:7" x14ac:dyDescent="0.2">
      <c r="A60" s="651"/>
      <c r="B60" s="652"/>
      <c r="C60" s="652"/>
      <c r="D60" s="653"/>
      <c r="E60" s="235"/>
      <c r="F60" s="235"/>
    </row>
  </sheetData>
  <sheetProtection selectLockedCells="1"/>
  <mergeCells count="5">
    <mergeCell ref="B5:G5"/>
    <mergeCell ref="B9:G9"/>
    <mergeCell ref="A57:D60"/>
    <mergeCell ref="I3:K3"/>
    <mergeCell ref="A56:D56"/>
  </mergeCells>
  <dataValidations count="9">
    <dataValidation type="list" allowBlank="1" showInputMessage="1" showErrorMessage="1" sqref="A13:A53 IW13:IW53 SS13:SS53 ACO13:ACO53 AMK13:AMK53 AWG13:AWG53 BGC13:BGC53 BPY13:BPY53 BZU13:BZU53 CJQ13:CJQ53 CTM13:CTM53 DDI13:DDI53 DNE13:DNE53 DXA13:DXA53 EGW13:EGW53 EQS13:EQS53 FAO13:FAO53 FKK13:FKK53 FUG13:FUG53 GEC13:GEC53 GNY13:GNY53 GXU13:GXU53 HHQ13:HHQ53 HRM13:HRM53 IBI13:IBI53 ILE13:ILE53 IVA13:IVA53 JEW13:JEW53 JOS13:JOS53 JYO13:JYO53 KIK13:KIK53 KSG13:KSG53 LCC13:LCC53 LLY13:LLY53 LVU13:LVU53 MFQ13:MFQ53 MPM13:MPM53 MZI13:MZI53 NJE13:NJE53 NTA13:NTA53 OCW13:OCW53 OMS13:OMS53 OWO13:OWO53 PGK13:PGK53 PQG13:PQG53 QAC13:QAC53 QJY13:QJY53 QTU13:QTU53 RDQ13:RDQ53 RNM13:RNM53 RXI13:RXI53 SHE13:SHE53 SRA13:SRA53 TAW13:TAW53 TKS13:TKS53 TUO13:TUO53 UEK13:UEK53 UOG13:UOG53 UYC13:UYC53 VHY13:VHY53 VRU13:VRU53 WBQ13:WBQ53 WLM13:WLM53 WVI13:WVI53 A65549:A65589 IW65549:IW65589 SS65549:SS65589 ACO65549:ACO65589 AMK65549:AMK65589 AWG65549:AWG65589 BGC65549:BGC65589 BPY65549:BPY65589 BZU65549:BZU65589 CJQ65549:CJQ65589 CTM65549:CTM65589 DDI65549:DDI65589 DNE65549:DNE65589 DXA65549:DXA65589 EGW65549:EGW65589 EQS65549:EQS65589 FAO65549:FAO65589 FKK65549:FKK65589 FUG65549:FUG65589 GEC65549:GEC65589 GNY65549:GNY65589 GXU65549:GXU65589 HHQ65549:HHQ65589 HRM65549:HRM65589 IBI65549:IBI65589 ILE65549:ILE65589 IVA65549:IVA65589 JEW65549:JEW65589 JOS65549:JOS65589 JYO65549:JYO65589 KIK65549:KIK65589 KSG65549:KSG65589 LCC65549:LCC65589 LLY65549:LLY65589 LVU65549:LVU65589 MFQ65549:MFQ65589 MPM65549:MPM65589 MZI65549:MZI65589 NJE65549:NJE65589 NTA65549:NTA65589 OCW65549:OCW65589 OMS65549:OMS65589 OWO65549:OWO65589 PGK65549:PGK65589 PQG65549:PQG65589 QAC65549:QAC65589 QJY65549:QJY65589 QTU65549:QTU65589 RDQ65549:RDQ65589 RNM65549:RNM65589 RXI65549:RXI65589 SHE65549:SHE65589 SRA65549:SRA65589 TAW65549:TAW65589 TKS65549:TKS65589 TUO65549:TUO65589 UEK65549:UEK65589 UOG65549:UOG65589 UYC65549:UYC65589 VHY65549:VHY65589 VRU65549:VRU65589 WBQ65549:WBQ65589 WLM65549:WLM65589 WVI65549:WVI65589 A131085:A131125 IW131085:IW131125 SS131085:SS131125 ACO131085:ACO131125 AMK131085:AMK131125 AWG131085:AWG131125 BGC131085:BGC131125 BPY131085:BPY131125 BZU131085:BZU131125 CJQ131085:CJQ131125 CTM131085:CTM131125 DDI131085:DDI131125 DNE131085:DNE131125 DXA131085:DXA131125 EGW131085:EGW131125 EQS131085:EQS131125 FAO131085:FAO131125 FKK131085:FKK131125 FUG131085:FUG131125 GEC131085:GEC131125 GNY131085:GNY131125 GXU131085:GXU131125 HHQ131085:HHQ131125 HRM131085:HRM131125 IBI131085:IBI131125 ILE131085:ILE131125 IVA131085:IVA131125 JEW131085:JEW131125 JOS131085:JOS131125 JYO131085:JYO131125 KIK131085:KIK131125 KSG131085:KSG131125 LCC131085:LCC131125 LLY131085:LLY131125 LVU131085:LVU131125 MFQ131085:MFQ131125 MPM131085:MPM131125 MZI131085:MZI131125 NJE131085:NJE131125 NTA131085:NTA131125 OCW131085:OCW131125 OMS131085:OMS131125 OWO131085:OWO131125 PGK131085:PGK131125 PQG131085:PQG131125 QAC131085:QAC131125 QJY131085:QJY131125 QTU131085:QTU131125 RDQ131085:RDQ131125 RNM131085:RNM131125 RXI131085:RXI131125 SHE131085:SHE131125 SRA131085:SRA131125 TAW131085:TAW131125 TKS131085:TKS131125 TUO131085:TUO131125 UEK131085:UEK131125 UOG131085:UOG131125 UYC131085:UYC131125 VHY131085:VHY131125 VRU131085:VRU131125 WBQ131085:WBQ131125 WLM131085:WLM131125 WVI131085:WVI131125 A196621:A196661 IW196621:IW196661 SS196621:SS196661 ACO196621:ACO196661 AMK196621:AMK196661 AWG196621:AWG196661 BGC196621:BGC196661 BPY196621:BPY196661 BZU196621:BZU196661 CJQ196621:CJQ196661 CTM196621:CTM196661 DDI196621:DDI196661 DNE196621:DNE196661 DXA196621:DXA196661 EGW196621:EGW196661 EQS196621:EQS196661 FAO196621:FAO196661 FKK196621:FKK196661 FUG196621:FUG196661 GEC196621:GEC196661 GNY196621:GNY196661 GXU196621:GXU196661 HHQ196621:HHQ196661 HRM196621:HRM196661 IBI196621:IBI196661 ILE196621:ILE196661 IVA196621:IVA196661 JEW196621:JEW196661 JOS196621:JOS196661 JYO196621:JYO196661 KIK196621:KIK196661 KSG196621:KSG196661 LCC196621:LCC196661 LLY196621:LLY196661 LVU196621:LVU196661 MFQ196621:MFQ196661 MPM196621:MPM196661 MZI196621:MZI196661 NJE196621:NJE196661 NTA196621:NTA196661 OCW196621:OCW196661 OMS196621:OMS196661 OWO196621:OWO196661 PGK196621:PGK196661 PQG196621:PQG196661 QAC196621:QAC196661 QJY196621:QJY196661 QTU196621:QTU196661 RDQ196621:RDQ196661 RNM196621:RNM196661 RXI196621:RXI196661 SHE196621:SHE196661 SRA196621:SRA196661 TAW196621:TAW196661 TKS196621:TKS196661 TUO196621:TUO196661 UEK196621:UEK196661 UOG196621:UOG196661 UYC196621:UYC196661 VHY196621:VHY196661 VRU196621:VRU196661 WBQ196621:WBQ196661 WLM196621:WLM196661 WVI196621:WVI196661 A262157:A262197 IW262157:IW262197 SS262157:SS262197 ACO262157:ACO262197 AMK262157:AMK262197 AWG262157:AWG262197 BGC262157:BGC262197 BPY262157:BPY262197 BZU262157:BZU262197 CJQ262157:CJQ262197 CTM262157:CTM262197 DDI262157:DDI262197 DNE262157:DNE262197 DXA262157:DXA262197 EGW262157:EGW262197 EQS262157:EQS262197 FAO262157:FAO262197 FKK262157:FKK262197 FUG262157:FUG262197 GEC262157:GEC262197 GNY262157:GNY262197 GXU262157:GXU262197 HHQ262157:HHQ262197 HRM262157:HRM262197 IBI262157:IBI262197 ILE262157:ILE262197 IVA262157:IVA262197 JEW262157:JEW262197 JOS262157:JOS262197 JYO262157:JYO262197 KIK262157:KIK262197 KSG262157:KSG262197 LCC262157:LCC262197 LLY262157:LLY262197 LVU262157:LVU262197 MFQ262157:MFQ262197 MPM262157:MPM262197 MZI262157:MZI262197 NJE262157:NJE262197 NTA262157:NTA262197 OCW262157:OCW262197 OMS262157:OMS262197 OWO262157:OWO262197 PGK262157:PGK262197 PQG262157:PQG262197 QAC262157:QAC262197 QJY262157:QJY262197 QTU262157:QTU262197 RDQ262157:RDQ262197 RNM262157:RNM262197 RXI262157:RXI262197 SHE262157:SHE262197 SRA262157:SRA262197 TAW262157:TAW262197 TKS262157:TKS262197 TUO262157:TUO262197 UEK262157:UEK262197 UOG262157:UOG262197 UYC262157:UYC262197 VHY262157:VHY262197 VRU262157:VRU262197 WBQ262157:WBQ262197 WLM262157:WLM262197 WVI262157:WVI262197 A327693:A327733 IW327693:IW327733 SS327693:SS327733 ACO327693:ACO327733 AMK327693:AMK327733 AWG327693:AWG327733 BGC327693:BGC327733 BPY327693:BPY327733 BZU327693:BZU327733 CJQ327693:CJQ327733 CTM327693:CTM327733 DDI327693:DDI327733 DNE327693:DNE327733 DXA327693:DXA327733 EGW327693:EGW327733 EQS327693:EQS327733 FAO327693:FAO327733 FKK327693:FKK327733 FUG327693:FUG327733 GEC327693:GEC327733 GNY327693:GNY327733 GXU327693:GXU327733 HHQ327693:HHQ327733 HRM327693:HRM327733 IBI327693:IBI327733 ILE327693:ILE327733 IVA327693:IVA327733 JEW327693:JEW327733 JOS327693:JOS327733 JYO327693:JYO327733 KIK327693:KIK327733 KSG327693:KSG327733 LCC327693:LCC327733 LLY327693:LLY327733 LVU327693:LVU327733 MFQ327693:MFQ327733 MPM327693:MPM327733 MZI327693:MZI327733 NJE327693:NJE327733 NTA327693:NTA327733 OCW327693:OCW327733 OMS327693:OMS327733 OWO327693:OWO327733 PGK327693:PGK327733 PQG327693:PQG327733 QAC327693:QAC327733 QJY327693:QJY327733 QTU327693:QTU327733 RDQ327693:RDQ327733 RNM327693:RNM327733 RXI327693:RXI327733 SHE327693:SHE327733 SRA327693:SRA327733 TAW327693:TAW327733 TKS327693:TKS327733 TUO327693:TUO327733 UEK327693:UEK327733 UOG327693:UOG327733 UYC327693:UYC327733 VHY327693:VHY327733 VRU327693:VRU327733 WBQ327693:WBQ327733 WLM327693:WLM327733 WVI327693:WVI327733 A393229:A393269 IW393229:IW393269 SS393229:SS393269 ACO393229:ACO393269 AMK393229:AMK393269 AWG393229:AWG393269 BGC393229:BGC393269 BPY393229:BPY393269 BZU393229:BZU393269 CJQ393229:CJQ393269 CTM393229:CTM393269 DDI393229:DDI393269 DNE393229:DNE393269 DXA393229:DXA393269 EGW393229:EGW393269 EQS393229:EQS393269 FAO393229:FAO393269 FKK393229:FKK393269 FUG393229:FUG393269 GEC393229:GEC393269 GNY393229:GNY393269 GXU393229:GXU393269 HHQ393229:HHQ393269 HRM393229:HRM393269 IBI393229:IBI393269 ILE393229:ILE393269 IVA393229:IVA393269 JEW393229:JEW393269 JOS393229:JOS393269 JYO393229:JYO393269 KIK393229:KIK393269 KSG393229:KSG393269 LCC393229:LCC393269 LLY393229:LLY393269 LVU393229:LVU393269 MFQ393229:MFQ393269 MPM393229:MPM393269 MZI393229:MZI393269 NJE393229:NJE393269 NTA393229:NTA393269 OCW393229:OCW393269 OMS393229:OMS393269 OWO393229:OWO393269 PGK393229:PGK393269 PQG393229:PQG393269 QAC393229:QAC393269 QJY393229:QJY393269 QTU393229:QTU393269 RDQ393229:RDQ393269 RNM393229:RNM393269 RXI393229:RXI393269 SHE393229:SHE393269 SRA393229:SRA393269 TAW393229:TAW393269 TKS393229:TKS393269 TUO393229:TUO393269 UEK393229:UEK393269 UOG393229:UOG393269 UYC393229:UYC393269 VHY393229:VHY393269 VRU393229:VRU393269 WBQ393229:WBQ393269 WLM393229:WLM393269 WVI393229:WVI393269 A458765:A458805 IW458765:IW458805 SS458765:SS458805 ACO458765:ACO458805 AMK458765:AMK458805 AWG458765:AWG458805 BGC458765:BGC458805 BPY458765:BPY458805 BZU458765:BZU458805 CJQ458765:CJQ458805 CTM458765:CTM458805 DDI458765:DDI458805 DNE458765:DNE458805 DXA458765:DXA458805 EGW458765:EGW458805 EQS458765:EQS458805 FAO458765:FAO458805 FKK458765:FKK458805 FUG458765:FUG458805 GEC458765:GEC458805 GNY458765:GNY458805 GXU458765:GXU458805 HHQ458765:HHQ458805 HRM458765:HRM458805 IBI458765:IBI458805 ILE458765:ILE458805 IVA458765:IVA458805 JEW458765:JEW458805 JOS458765:JOS458805 JYO458765:JYO458805 KIK458765:KIK458805 KSG458765:KSG458805 LCC458765:LCC458805 LLY458765:LLY458805 LVU458765:LVU458805 MFQ458765:MFQ458805 MPM458765:MPM458805 MZI458765:MZI458805 NJE458765:NJE458805 NTA458765:NTA458805 OCW458765:OCW458805 OMS458765:OMS458805 OWO458765:OWO458805 PGK458765:PGK458805 PQG458765:PQG458805 QAC458765:QAC458805 QJY458765:QJY458805 QTU458765:QTU458805 RDQ458765:RDQ458805 RNM458765:RNM458805 RXI458765:RXI458805 SHE458765:SHE458805 SRA458765:SRA458805 TAW458765:TAW458805 TKS458765:TKS458805 TUO458765:TUO458805 UEK458765:UEK458805 UOG458765:UOG458805 UYC458765:UYC458805 VHY458765:VHY458805 VRU458765:VRU458805 WBQ458765:WBQ458805 WLM458765:WLM458805 WVI458765:WVI458805 A524301:A524341 IW524301:IW524341 SS524301:SS524341 ACO524301:ACO524341 AMK524301:AMK524341 AWG524301:AWG524341 BGC524301:BGC524341 BPY524301:BPY524341 BZU524301:BZU524341 CJQ524301:CJQ524341 CTM524301:CTM524341 DDI524301:DDI524341 DNE524301:DNE524341 DXA524301:DXA524341 EGW524301:EGW524341 EQS524301:EQS524341 FAO524301:FAO524341 FKK524301:FKK524341 FUG524301:FUG524341 GEC524301:GEC524341 GNY524301:GNY524341 GXU524301:GXU524341 HHQ524301:HHQ524341 HRM524301:HRM524341 IBI524301:IBI524341 ILE524301:ILE524341 IVA524301:IVA524341 JEW524301:JEW524341 JOS524301:JOS524341 JYO524301:JYO524341 KIK524301:KIK524341 KSG524301:KSG524341 LCC524301:LCC524341 LLY524301:LLY524341 LVU524301:LVU524341 MFQ524301:MFQ524341 MPM524301:MPM524341 MZI524301:MZI524341 NJE524301:NJE524341 NTA524301:NTA524341 OCW524301:OCW524341 OMS524301:OMS524341 OWO524301:OWO524341 PGK524301:PGK524341 PQG524301:PQG524341 QAC524301:QAC524341 QJY524301:QJY524341 QTU524301:QTU524341 RDQ524301:RDQ524341 RNM524301:RNM524341 RXI524301:RXI524341 SHE524301:SHE524341 SRA524301:SRA524341 TAW524301:TAW524341 TKS524301:TKS524341 TUO524301:TUO524341 UEK524301:UEK524341 UOG524301:UOG524341 UYC524301:UYC524341 VHY524301:VHY524341 VRU524301:VRU524341 WBQ524301:WBQ524341 WLM524301:WLM524341 WVI524301:WVI524341 A589837:A589877 IW589837:IW589877 SS589837:SS589877 ACO589837:ACO589877 AMK589837:AMK589877 AWG589837:AWG589877 BGC589837:BGC589877 BPY589837:BPY589877 BZU589837:BZU589877 CJQ589837:CJQ589877 CTM589837:CTM589877 DDI589837:DDI589877 DNE589837:DNE589877 DXA589837:DXA589877 EGW589837:EGW589877 EQS589837:EQS589877 FAO589837:FAO589877 FKK589837:FKK589877 FUG589837:FUG589877 GEC589837:GEC589877 GNY589837:GNY589877 GXU589837:GXU589877 HHQ589837:HHQ589877 HRM589837:HRM589877 IBI589837:IBI589877 ILE589837:ILE589877 IVA589837:IVA589877 JEW589837:JEW589877 JOS589837:JOS589877 JYO589837:JYO589877 KIK589837:KIK589877 KSG589837:KSG589877 LCC589837:LCC589877 LLY589837:LLY589877 LVU589837:LVU589877 MFQ589837:MFQ589877 MPM589837:MPM589877 MZI589837:MZI589877 NJE589837:NJE589877 NTA589837:NTA589877 OCW589837:OCW589877 OMS589837:OMS589877 OWO589837:OWO589877 PGK589837:PGK589877 PQG589837:PQG589877 QAC589837:QAC589877 QJY589837:QJY589877 QTU589837:QTU589877 RDQ589837:RDQ589877 RNM589837:RNM589877 RXI589837:RXI589877 SHE589837:SHE589877 SRA589837:SRA589877 TAW589837:TAW589877 TKS589837:TKS589877 TUO589837:TUO589877 UEK589837:UEK589877 UOG589837:UOG589877 UYC589837:UYC589877 VHY589837:VHY589877 VRU589837:VRU589877 WBQ589837:WBQ589877 WLM589837:WLM589877 WVI589837:WVI589877 A655373:A655413 IW655373:IW655413 SS655373:SS655413 ACO655373:ACO655413 AMK655373:AMK655413 AWG655373:AWG655413 BGC655373:BGC655413 BPY655373:BPY655413 BZU655373:BZU655413 CJQ655373:CJQ655413 CTM655373:CTM655413 DDI655373:DDI655413 DNE655373:DNE655413 DXA655373:DXA655413 EGW655373:EGW655413 EQS655373:EQS655413 FAO655373:FAO655413 FKK655373:FKK655413 FUG655373:FUG655413 GEC655373:GEC655413 GNY655373:GNY655413 GXU655373:GXU655413 HHQ655373:HHQ655413 HRM655373:HRM655413 IBI655373:IBI655413 ILE655373:ILE655413 IVA655373:IVA655413 JEW655373:JEW655413 JOS655373:JOS655413 JYO655373:JYO655413 KIK655373:KIK655413 KSG655373:KSG655413 LCC655373:LCC655413 LLY655373:LLY655413 LVU655373:LVU655413 MFQ655373:MFQ655413 MPM655373:MPM655413 MZI655373:MZI655413 NJE655373:NJE655413 NTA655373:NTA655413 OCW655373:OCW655413 OMS655373:OMS655413 OWO655373:OWO655413 PGK655373:PGK655413 PQG655373:PQG655413 QAC655373:QAC655413 QJY655373:QJY655413 QTU655373:QTU655413 RDQ655373:RDQ655413 RNM655373:RNM655413 RXI655373:RXI655413 SHE655373:SHE655413 SRA655373:SRA655413 TAW655373:TAW655413 TKS655373:TKS655413 TUO655373:TUO655413 UEK655373:UEK655413 UOG655373:UOG655413 UYC655373:UYC655413 VHY655373:VHY655413 VRU655373:VRU655413 WBQ655373:WBQ655413 WLM655373:WLM655413 WVI655373:WVI655413 A720909:A720949 IW720909:IW720949 SS720909:SS720949 ACO720909:ACO720949 AMK720909:AMK720949 AWG720909:AWG720949 BGC720909:BGC720949 BPY720909:BPY720949 BZU720909:BZU720949 CJQ720909:CJQ720949 CTM720909:CTM720949 DDI720909:DDI720949 DNE720909:DNE720949 DXA720909:DXA720949 EGW720909:EGW720949 EQS720909:EQS720949 FAO720909:FAO720949 FKK720909:FKK720949 FUG720909:FUG720949 GEC720909:GEC720949 GNY720909:GNY720949 GXU720909:GXU720949 HHQ720909:HHQ720949 HRM720909:HRM720949 IBI720909:IBI720949 ILE720909:ILE720949 IVA720909:IVA720949 JEW720909:JEW720949 JOS720909:JOS720949 JYO720909:JYO720949 KIK720909:KIK720949 KSG720909:KSG720949 LCC720909:LCC720949 LLY720909:LLY720949 LVU720909:LVU720949 MFQ720909:MFQ720949 MPM720909:MPM720949 MZI720909:MZI720949 NJE720909:NJE720949 NTA720909:NTA720949 OCW720909:OCW720949 OMS720909:OMS720949 OWO720909:OWO720949 PGK720909:PGK720949 PQG720909:PQG720949 QAC720909:QAC720949 QJY720909:QJY720949 QTU720909:QTU720949 RDQ720909:RDQ720949 RNM720909:RNM720949 RXI720909:RXI720949 SHE720909:SHE720949 SRA720909:SRA720949 TAW720909:TAW720949 TKS720909:TKS720949 TUO720909:TUO720949 UEK720909:UEK720949 UOG720909:UOG720949 UYC720909:UYC720949 VHY720909:VHY720949 VRU720909:VRU720949 WBQ720909:WBQ720949 WLM720909:WLM720949 WVI720909:WVI720949 A786445:A786485 IW786445:IW786485 SS786445:SS786485 ACO786445:ACO786485 AMK786445:AMK786485 AWG786445:AWG786485 BGC786445:BGC786485 BPY786445:BPY786485 BZU786445:BZU786485 CJQ786445:CJQ786485 CTM786445:CTM786485 DDI786445:DDI786485 DNE786445:DNE786485 DXA786445:DXA786485 EGW786445:EGW786485 EQS786445:EQS786485 FAO786445:FAO786485 FKK786445:FKK786485 FUG786445:FUG786485 GEC786445:GEC786485 GNY786445:GNY786485 GXU786445:GXU786485 HHQ786445:HHQ786485 HRM786445:HRM786485 IBI786445:IBI786485 ILE786445:ILE786485 IVA786445:IVA786485 JEW786445:JEW786485 JOS786445:JOS786485 JYO786445:JYO786485 KIK786445:KIK786485 KSG786445:KSG786485 LCC786445:LCC786485 LLY786445:LLY786485 LVU786445:LVU786485 MFQ786445:MFQ786485 MPM786445:MPM786485 MZI786445:MZI786485 NJE786445:NJE786485 NTA786445:NTA786485 OCW786445:OCW786485 OMS786445:OMS786485 OWO786445:OWO786485 PGK786445:PGK786485 PQG786445:PQG786485 QAC786445:QAC786485 QJY786445:QJY786485 QTU786445:QTU786485 RDQ786445:RDQ786485 RNM786445:RNM786485 RXI786445:RXI786485 SHE786445:SHE786485 SRA786445:SRA786485 TAW786445:TAW786485 TKS786445:TKS786485 TUO786445:TUO786485 UEK786445:UEK786485 UOG786445:UOG786485 UYC786445:UYC786485 VHY786445:VHY786485 VRU786445:VRU786485 WBQ786445:WBQ786485 WLM786445:WLM786485 WVI786445:WVI786485 A851981:A852021 IW851981:IW852021 SS851981:SS852021 ACO851981:ACO852021 AMK851981:AMK852021 AWG851981:AWG852021 BGC851981:BGC852021 BPY851981:BPY852021 BZU851981:BZU852021 CJQ851981:CJQ852021 CTM851981:CTM852021 DDI851981:DDI852021 DNE851981:DNE852021 DXA851981:DXA852021 EGW851981:EGW852021 EQS851981:EQS852021 FAO851981:FAO852021 FKK851981:FKK852021 FUG851981:FUG852021 GEC851981:GEC852021 GNY851981:GNY852021 GXU851981:GXU852021 HHQ851981:HHQ852021 HRM851981:HRM852021 IBI851981:IBI852021 ILE851981:ILE852021 IVA851981:IVA852021 JEW851981:JEW852021 JOS851981:JOS852021 JYO851981:JYO852021 KIK851981:KIK852021 KSG851981:KSG852021 LCC851981:LCC852021 LLY851981:LLY852021 LVU851981:LVU852021 MFQ851981:MFQ852021 MPM851981:MPM852021 MZI851981:MZI852021 NJE851981:NJE852021 NTA851981:NTA852021 OCW851981:OCW852021 OMS851981:OMS852021 OWO851981:OWO852021 PGK851981:PGK852021 PQG851981:PQG852021 QAC851981:QAC852021 QJY851981:QJY852021 QTU851981:QTU852021 RDQ851981:RDQ852021 RNM851981:RNM852021 RXI851981:RXI852021 SHE851981:SHE852021 SRA851981:SRA852021 TAW851981:TAW852021 TKS851981:TKS852021 TUO851981:TUO852021 UEK851981:UEK852021 UOG851981:UOG852021 UYC851981:UYC852021 VHY851981:VHY852021 VRU851981:VRU852021 WBQ851981:WBQ852021 WLM851981:WLM852021 WVI851981:WVI852021 A917517:A917557 IW917517:IW917557 SS917517:SS917557 ACO917517:ACO917557 AMK917517:AMK917557 AWG917517:AWG917557 BGC917517:BGC917557 BPY917517:BPY917557 BZU917517:BZU917557 CJQ917517:CJQ917557 CTM917517:CTM917557 DDI917517:DDI917557 DNE917517:DNE917557 DXA917517:DXA917557 EGW917517:EGW917557 EQS917517:EQS917557 FAO917517:FAO917557 FKK917517:FKK917557 FUG917517:FUG917557 GEC917517:GEC917557 GNY917517:GNY917557 GXU917517:GXU917557 HHQ917517:HHQ917557 HRM917517:HRM917557 IBI917517:IBI917557 ILE917517:ILE917557 IVA917517:IVA917557 JEW917517:JEW917557 JOS917517:JOS917557 JYO917517:JYO917557 KIK917517:KIK917557 KSG917517:KSG917557 LCC917517:LCC917557 LLY917517:LLY917557 LVU917517:LVU917557 MFQ917517:MFQ917557 MPM917517:MPM917557 MZI917517:MZI917557 NJE917517:NJE917557 NTA917517:NTA917557 OCW917517:OCW917557 OMS917517:OMS917557 OWO917517:OWO917557 PGK917517:PGK917557 PQG917517:PQG917557 QAC917517:QAC917557 QJY917517:QJY917557 QTU917517:QTU917557 RDQ917517:RDQ917557 RNM917517:RNM917557 RXI917517:RXI917557 SHE917517:SHE917557 SRA917517:SRA917557 TAW917517:TAW917557 TKS917517:TKS917557 TUO917517:TUO917557 UEK917517:UEK917557 UOG917517:UOG917557 UYC917517:UYC917557 VHY917517:VHY917557 VRU917517:VRU917557 WBQ917517:WBQ917557 WLM917517:WLM917557 WVI917517:WVI917557 A983053:A983093 IW983053:IW983093 SS983053:SS983093 ACO983053:ACO983093 AMK983053:AMK983093 AWG983053:AWG983093 BGC983053:BGC983093 BPY983053:BPY983093 BZU983053:BZU983093 CJQ983053:CJQ983093 CTM983053:CTM983093 DDI983053:DDI983093 DNE983053:DNE983093 DXA983053:DXA983093 EGW983053:EGW983093 EQS983053:EQS983093 FAO983053:FAO983093 FKK983053:FKK983093 FUG983053:FUG983093 GEC983053:GEC983093 GNY983053:GNY983093 GXU983053:GXU983093 HHQ983053:HHQ983093 HRM983053:HRM983093 IBI983053:IBI983093 ILE983053:ILE983093 IVA983053:IVA983093 JEW983053:JEW983093 JOS983053:JOS983093 JYO983053:JYO983093 KIK983053:KIK983093 KSG983053:KSG983093 LCC983053:LCC983093 LLY983053:LLY983093 LVU983053:LVU983093 MFQ983053:MFQ983093 MPM983053:MPM983093 MZI983053:MZI983093 NJE983053:NJE983093 NTA983053:NTA983093 OCW983053:OCW983093 OMS983053:OMS983093 OWO983053:OWO983093 PGK983053:PGK983093 PQG983053:PQG983093 QAC983053:QAC983093 QJY983053:QJY983093 QTU983053:QTU983093 RDQ983053:RDQ983093 RNM983053:RNM983093 RXI983053:RXI983093 SHE983053:SHE983093 SRA983053:SRA983093 TAW983053:TAW983093 TKS983053:TKS983093 TUO983053:TUO983093 UEK983053:UEK983093 UOG983053:UOG983093 UYC983053:UYC983093 VHY983053:VHY983093 VRU983053:VRU983093 WBQ983053:WBQ983093 WLM983053:WLM983093 WVI983053:WVI983093">
      <mc:AlternateContent xmlns:x12ac="http://schemas.microsoft.com/office/spreadsheetml/2011/1/ac" xmlns:mc="http://schemas.openxmlformats.org/markup-compatibility/2006">
        <mc:Choice Requires="x12ac">
          <x12ac:list>Käyttö- ja kiinteä omaisuus, Ostopalvelut,"Aineet, tarvikkeet ja muut kustannukset", Matkakustannukset (15% malli), Yksikkökustannus</x12ac:list>
        </mc:Choice>
        <mc:Fallback>
          <formula1>"Käyttö- ja kiinteä omaisuus, Ostopalvelut,Aineet, tarvikkeet ja muut kustannukset, Matkakustannukset (15% malli), Yksikkökustannus"</formula1>
        </mc:Fallback>
      </mc:AlternateContent>
    </dataValidation>
    <dataValidation allowBlank="1" showInputMessage="1" showErrorMessage="1" promptTitle="OHJE" prompt="Kirjoita tähän raportoitujen kustannusten kirjanpidon tositenumerot pääkirjasta. Yhteys raportoitujen kustannusten ja pääkirjan välillä tulee olla yksiselitteinen. Tarkentavia merkintöjä voit tehdä liitteenä toimitettavaan pääkirjanotteeseen." sqref="F12 JB12 SX12 ACT12 AMP12 AWL12 BGH12 BQD12 BZZ12 CJV12 CTR12 DDN12 DNJ12 DXF12 EHB12 EQX12 FAT12 FKP12 FUL12 GEH12 GOD12 GXZ12 HHV12 HRR12 IBN12 ILJ12 IVF12 JFB12 JOX12 JYT12 KIP12 KSL12 LCH12 LMD12 LVZ12 MFV12 MPR12 MZN12 NJJ12 NTF12 ODB12 OMX12 OWT12 PGP12 PQL12 QAH12 QKD12 QTZ12 RDV12 RNR12 RXN12 SHJ12 SRF12 TBB12 TKX12 TUT12 UEP12 UOL12 UYH12 VID12 VRZ12 WBV12 WLR12 WVN12 F65548 JB65548 SX65548 ACT65548 AMP65548 AWL65548 BGH65548 BQD65548 BZZ65548 CJV65548 CTR65548 DDN65548 DNJ65548 DXF65548 EHB65548 EQX65548 FAT65548 FKP65548 FUL65548 GEH65548 GOD65548 GXZ65548 HHV65548 HRR65548 IBN65548 ILJ65548 IVF65548 JFB65548 JOX65548 JYT65548 KIP65548 KSL65548 LCH65548 LMD65548 LVZ65548 MFV65548 MPR65548 MZN65548 NJJ65548 NTF65548 ODB65548 OMX65548 OWT65548 PGP65548 PQL65548 QAH65548 QKD65548 QTZ65548 RDV65548 RNR65548 RXN65548 SHJ65548 SRF65548 TBB65548 TKX65548 TUT65548 UEP65548 UOL65548 UYH65548 VID65548 VRZ65548 WBV65548 WLR65548 WVN65548 F131084 JB131084 SX131084 ACT131084 AMP131084 AWL131084 BGH131084 BQD131084 BZZ131084 CJV131084 CTR131084 DDN131084 DNJ131084 DXF131084 EHB131084 EQX131084 FAT131084 FKP131084 FUL131084 GEH131084 GOD131084 GXZ131084 HHV131084 HRR131084 IBN131084 ILJ131084 IVF131084 JFB131084 JOX131084 JYT131084 KIP131084 KSL131084 LCH131084 LMD131084 LVZ131084 MFV131084 MPR131084 MZN131084 NJJ131084 NTF131084 ODB131084 OMX131084 OWT131084 PGP131084 PQL131084 QAH131084 QKD131084 QTZ131084 RDV131084 RNR131084 RXN131084 SHJ131084 SRF131084 TBB131084 TKX131084 TUT131084 UEP131084 UOL131084 UYH131084 VID131084 VRZ131084 WBV131084 WLR131084 WVN131084 F196620 JB196620 SX196620 ACT196620 AMP196620 AWL196620 BGH196620 BQD196620 BZZ196620 CJV196620 CTR196620 DDN196620 DNJ196620 DXF196620 EHB196620 EQX196620 FAT196620 FKP196620 FUL196620 GEH196620 GOD196620 GXZ196620 HHV196620 HRR196620 IBN196620 ILJ196620 IVF196620 JFB196620 JOX196620 JYT196620 KIP196620 KSL196620 LCH196620 LMD196620 LVZ196620 MFV196620 MPR196620 MZN196620 NJJ196620 NTF196620 ODB196620 OMX196620 OWT196620 PGP196620 PQL196620 QAH196620 QKD196620 QTZ196620 RDV196620 RNR196620 RXN196620 SHJ196620 SRF196620 TBB196620 TKX196620 TUT196620 UEP196620 UOL196620 UYH196620 VID196620 VRZ196620 WBV196620 WLR196620 WVN196620 F262156 JB262156 SX262156 ACT262156 AMP262156 AWL262156 BGH262156 BQD262156 BZZ262156 CJV262156 CTR262156 DDN262156 DNJ262156 DXF262156 EHB262156 EQX262156 FAT262156 FKP262156 FUL262156 GEH262156 GOD262156 GXZ262156 HHV262156 HRR262156 IBN262156 ILJ262156 IVF262156 JFB262156 JOX262156 JYT262156 KIP262156 KSL262156 LCH262156 LMD262156 LVZ262156 MFV262156 MPR262156 MZN262156 NJJ262156 NTF262156 ODB262156 OMX262156 OWT262156 PGP262156 PQL262156 QAH262156 QKD262156 QTZ262156 RDV262156 RNR262156 RXN262156 SHJ262156 SRF262156 TBB262156 TKX262156 TUT262156 UEP262156 UOL262156 UYH262156 VID262156 VRZ262156 WBV262156 WLR262156 WVN262156 F327692 JB327692 SX327692 ACT327692 AMP327692 AWL327692 BGH327692 BQD327692 BZZ327692 CJV327692 CTR327692 DDN327692 DNJ327692 DXF327692 EHB327692 EQX327692 FAT327692 FKP327692 FUL327692 GEH327692 GOD327692 GXZ327692 HHV327692 HRR327692 IBN327692 ILJ327692 IVF327692 JFB327692 JOX327692 JYT327692 KIP327692 KSL327692 LCH327692 LMD327692 LVZ327692 MFV327692 MPR327692 MZN327692 NJJ327692 NTF327692 ODB327692 OMX327692 OWT327692 PGP327692 PQL327692 QAH327692 QKD327692 QTZ327692 RDV327692 RNR327692 RXN327692 SHJ327692 SRF327692 TBB327692 TKX327692 TUT327692 UEP327692 UOL327692 UYH327692 VID327692 VRZ327692 WBV327692 WLR327692 WVN327692 F393228 JB393228 SX393228 ACT393228 AMP393228 AWL393228 BGH393228 BQD393228 BZZ393228 CJV393228 CTR393228 DDN393228 DNJ393228 DXF393228 EHB393228 EQX393228 FAT393228 FKP393228 FUL393228 GEH393228 GOD393228 GXZ393228 HHV393228 HRR393228 IBN393228 ILJ393228 IVF393228 JFB393228 JOX393228 JYT393228 KIP393228 KSL393228 LCH393228 LMD393228 LVZ393228 MFV393228 MPR393228 MZN393228 NJJ393228 NTF393228 ODB393228 OMX393228 OWT393228 PGP393228 PQL393228 QAH393228 QKD393228 QTZ393228 RDV393228 RNR393228 RXN393228 SHJ393228 SRF393228 TBB393228 TKX393228 TUT393228 UEP393228 UOL393228 UYH393228 VID393228 VRZ393228 WBV393228 WLR393228 WVN393228 F458764 JB458764 SX458764 ACT458764 AMP458764 AWL458764 BGH458764 BQD458764 BZZ458764 CJV458764 CTR458764 DDN458764 DNJ458764 DXF458764 EHB458764 EQX458764 FAT458764 FKP458764 FUL458764 GEH458764 GOD458764 GXZ458764 HHV458764 HRR458764 IBN458764 ILJ458764 IVF458764 JFB458764 JOX458764 JYT458764 KIP458764 KSL458764 LCH458764 LMD458764 LVZ458764 MFV458764 MPR458764 MZN458764 NJJ458764 NTF458764 ODB458764 OMX458764 OWT458764 PGP458764 PQL458764 QAH458764 QKD458764 QTZ458764 RDV458764 RNR458764 RXN458764 SHJ458764 SRF458764 TBB458764 TKX458764 TUT458764 UEP458764 UOL458764 UYH458764 VID458764 VRZ458764 WBV458764 WLR458764 WVN458764 F524300 JB524300 SX524300 ACT524300 AMP524300 AWL524300 BGH524300 BQD524300 BZZ524300 CJV524300 CTR524300 DDN524300 DNJ524300 DXF524300 EHB524300 EQX524300 FAT524300 FKP524300 FUL524300 GEH524300 GOD524300 GXZ524300 HHV524300 HRR524300 IBN524300 ILJ524300 IVF524300 JFB524300 JOX524300 JYT524300 KIP524300 KSL524300 LCH524300 LMD524300 LVZ524300 MFV524300 MPR524300 MZN524300 NJJ524300 NTF524300 ODB524300 OMX524300 OWT524300 PGP524300 PQL524300 QAH524300 QKD524300 QTZ524300 RDV524300 RNR524300 RXN524300 SHJ524300 SRF524300 TBB524300 TKX524300 TUT524300 UEP524300 UOL524300 UYH524300 VID524300 VRZ524300 WBV524300 WLR524300 WVN524300 F589836 JB589836 SX589836 ACT589836 AMP589836 AWL589836 BGH589836 BQD589836 BZZ589836 CJV589836 CTR589836 DDN589836 DNJ589836 DXF589836 EHB589836 EQX589836 FAT589836 FKP589836 FUL589836 GEH589836 GOD589836 GXZ589836 HHV589836 HRR589836 IBN589836 ILJ589836 IVF589836 JFB589836 JOX589836 JYT589836 KIP589836 KSL589836 LCH589836 LMD589836 LVZ589836 MFV589836 MPR589836 MZN589836 NJJ589836 NTF589836 ODB589836 OMX589836 OWT589836 PGP589836 PQL589836 QAH589836 QKD589836 QTZ589836 RDV589836 RNR589836 RXN589836 SHJ589836 SRF589836 TBB589836 TKX589836 TUT589836 UEP589836 UOL589836 UYH589836 VID589836 VRZ589836 WBV589836 WLR589836 WVN589836 F655372 JB655372 SX655372 ACT655372 AMP655372 AWL655372 BGH655372 BQD655372 BZZ655372 CJV655372 CTR655372 DDN655372 DNJ655372 DXF655372 EHB655372 EQX655372 FAT655372 FKP655372 FUL655372 GEH655372 GOD655372 GXZ655372 HHV655372 HRR655372 IBN655372 ILJ655372 IVF655372 JFB655372 JOX655372 JYT655372 KIP655372 KSL655372 LCH655372 LMD655372 LVZ655372 MFV655372 MPR655372 MZN655372 NJJ655372 NTF655372 ODB655372 OMX655372 OWT655372 PGP655372 PQL655372 QAH655372 QKD655372 QTZ655372 RDV655372 RNR655372 RXN655372 SHJ655372 SRF655372 TBB655372 TKX655372 TUT655372 UEP655372 UOL655372 UYH655372 VID655372 VRZ655372 WBV655372 WLR655372 WVN655372 F720908 JB720908 SX720908 ACT720908 AMP720908 AWL720908 BGH720908 BQD720908 BZZ720908 CJV720908 CTR720908 DDN720908 DNJ720908 DXF720908 EHB720908 EQX720908 FAT720908 FKP720908 FUL720908 GEH720908 GOD720908 GXZ720908 HHV720908 HRR720908 IBN720908 ILJ720908 IVF720908 JFB720908 JOX720908 JYT720908 KIP720908 KSL720908 LCH720908 LMD720908 LVZ720908 MFV720908 MPR720908 MZN720908 NJJ720908 NTF720908 ODB720908 OMX720908 OWT720908 PGP720908 PQL720908 QAH720908 QKD720908 QTZ720908 RDV720908 RNR720908 RXN720908 SHJ720908 SRF720908 TBB720908 TKX720908 TUT720908 UEP720908 UOL720908 UYH720908 VID720908 VRZ720908 WBV720908 WLR720908 WVN720908 F786444 JB786444 SX786444 ACT786444 AMP786444 AWL786444 BGH786444 BQD786444 BZZ786444 CJV786444 CTR786444 DDN786444 DNJ786444 DXF786444 EHB786444 EQX786444 FAT786444 FKP786444 FUL786444 GEH786444 GOD786444 GXZ786444 HHV786444 HRR786444 IBN786444 ILJ786444 IVF786444 JFB786444 JOX786444 JYT786444 KIP786444 KSL786444 LCH786444 LMD786444 LVZ786444 MFV786444 MPR786444 MZN786444 NJJ786444 NTF786444 ODB786444 OMX786444 OWT786444 PGP786444 PQL786444 QAH786444 QKD786444 QTZ786444 RDV786444 RNR786444 RXN786444 SHJ786444 SRF786444 TBB786444 TKX786444 TUT786444 UEP786444 UOL786444 UYH786444 VID786444 VRZ786444 WBV786444 WLR786444 WVN786444 F851980 JB851980 SX851980 ACT851980 AMP851980 AWL851980 BGH851980 BQD851980 BZZ851980 CJV851980 CTR851980 DDN851980 DNJ851980 DXF851980 EHB851980 EQX851980 FAT851980 FKP851980 FUL851980 GEH851980 GOD851980 GXZ851980 HHV851980 HRR851980 IBN851980 ILJ851980 IVF851980 JFB851980 JOX851980 JYT851980 KIP851980 KSL851980 LCH851980 LMD851980 LVZ851980 MFV851980 MPR851980 MZN851980 NJJ851980 NTF851980 ODB851980 OMX851980 OWT851980 PGP851980 PQL851980 QAH851980 QKD851980 QTZ851980 RDV851980 RNR851980 RXN851980 SHJ851980 SRF851980 TBB851980 TKX851980 TUT851980 UEP851980 UOL851980 UYH851980 VID851980 VRZ851980 WBV851980 WLR851980 WVN851980 F917516 JB917516 SX917516 ACT917516 AMP917516 AWL917516 BGH917516 BQD917516 BZZ917516 CJV917516 CTR917516 DDN917516 DNJ917516 DXF917516 EHB917516 EQX917516 FAT917516 FKP917516 FUL917516 GEH917516 GOD917516 GXZ917516 HHV917516 HRR917516 IBN917516 ILJ917516 IVF917516 JFB917516 JOX917516 JYT917516 KIP917516 KSL917516 LCH917516 LMD917516 LVZ917516 MFV917516 MPR917516 MZN917516 NJJ917516 NTF917516 ODB917516 OMX917516 OWT917516 PGP917516 PQL917516 QAH917516 QKD917516 QTZ917516 RDV917516 RNR917516 RXN917516 SHJ917516 SRF917516 TBB917516 TKX917516 TUT917516 UEP917516 UOL917516 UYH917516 VID917516 VRZ917516 WBV917516 WLR917516 WVN917516 F983052 JB983052 SX983052 ACT983052 AMP983052 AWL983052 BGH983052 BQD983052 BZZ983052 CJV983052 CTR983052 DDN983052 DNJ983052 DXF983052 EHB983052 EQX983052 FAT983052 FKP983052 FUL983052 GEH983052 GOD983052 GXZ983052 HHV983052 HRR983052 IBN983052 ILJ983052 IVF983052 JFB983052 JOX983052 JYT983052 KIP983052 KSL983052 LCH983052 LMD983052 LVZ983052 MFV983052 MPR983052 MZN983052 NJJ983052 NTF983052 ODB983052 OMX983052 OWT983052 PGP983052 PQL983052 QAH983052 QKD983052 QTZ983052 RDV983052 RNR983052 RXN983052 SHJ983052 SRF983052 TBB983052 TKX983052 TUT983052 UEP983052 UOL983052 UYH983052 VID983052 VRZ983052 WBV983052 WLR983052 WVN983052"/>
    <dataValidation allowBlank="1" showInputMessage="1" showErrorMessage="1" promptTitle="OHJE" prompt="Kirjaa tähän aikaisemmissa maksatushakemuksissa hyväksytyt kustannukset kustannuslajitasolla." sqref="E12 JA12 SW12 ACS12 AMO12 AWK12 BGG12 BQC12 BZY12 CJU12 CTQ12 DDM12 DNI12 DXE12 EHA12 EQW12 FAS12 FKO12 FUK12 GEG12 GOC12 GXY12 HHU12 HRQ12 IBM12 ILI12 IVE12 JFA12 JOW12 JYS12 KIO12 KSK12 LCG12 LMC12 LVY12 MFU12 MPQ12 MZM12 NJI12 NTE12 ODA12 OMW12 OWS12 PGO12 PQK12 QAG12 QKC12 QTY12 RDU12 RNQ12 RXM12 SHI12 SRE12 TBA12 TKW12 TUS12 UEO12 UOK12 UYG12 VIC12 VRY12 WBU12 WLQ12 WVM12 E65548 JA65548 SW65548 ACS65548 AMO65548 AWK65548 BGG65548 BQC65548 BZY65548 CJU65548 CTQ65548 DDM65548 DNI65548 DXE65548 EHA65548 EQW65548 FAS65548 FKO65548 FUK65548 GEG65548 GOC65548 GXY65548 HHU65548 HRQ65548 IBM65548 ILI65548 IVE65548 JFA65548 JOW65548 JYS65548 KIO65548 KSK65548 LCG65548 LMC65548 LVY65548 MFU65548 MPQ65548 MZM65548 NJI65548 NTE65548 ODA65548 OMW65548 OWS65548 PGO65548 PQK65548 QAG65548 QKC65548 QTY65548 RDU65548 RNQ65548 RXM65548 SHI65548 SRE65548 TBA65548 TKW65548 TUS65548 UEO65548 UOK65548 UYG65548 VIC65548 VRY65548 WBU65548 WLQ65548 WVM65548 E131084 JA131084 SW131084 ACS131084 AMO131084 AWK131084 BGG131084 BQC131084 BZY131084 CJU131084 CTQ131084 DDM131084 DNI131084 DXE131084 EHA131084 EQW131084 FAS131084 FKO131084 FUK131084 GEG131084 GOC131084 GXY131084 HHU131084 HRQ131084 IBM131084 ILI131084 IVE131084 JFA131084 JOW131084 JYS131084 KIO131084 KSK131084 LCG131084 LMC131084 LVY131084 MFU131084 MPQ131084 MZM131084 NJI131084 NTE131084 ODA131084 OMW131084 OWS131084 PGO131084 PQK131084 QAG131084 QKC131084 QTY131084 RDU131084 RNQ131084 RXM131084 SHI131084 SRE131084 TBA131084 TKW131084 TUS131084 UEO131084 UOK131084 UYG131084 VIC131084 VRY131084 WBU131084 WLQ131084 WVM131084 E196620 JA196620 SW196620 ACS196620 AMO196620 AWK196620 BGG196620 BQC196620 BZY196620 CJU196620 CTQ196620 DDM196620 DNI196620 DXE196620 EHA196620 EQW196620 FAS196620 FKO196620 FUK196620 GEG196620 GOC196620 GXY196620 HHU196620 HRQ196620 IBM196620 ILI196620 IVE196620 JFA196620 JOW196620 JYS196620 KIO196620 KSK196620 LCG196620 LMC196620 LVY196620 MFU196620 MPQ196620 MZM196620 NJI196620 NTE196620 ODA196620 OMW196620 OWS196620 PGO196620 PQK196620 QAG196620 QKC196620 QTY196620 RDU196620 RNQ196620 RXM196620 SHI196620 SRE196620 TBA196620 TKW196620 TUS196620 UEO196620 UOK196620 UYG196620 VIC196620 VRY196620 WBU196620 WLQ196620 WVM196620 E262156 JA262156 SW262156 ACS262156 AMO262156 AWK262156 BGG262156 BQC262156 BZY262156 CJU262156 CTQ262156 DDM262156 DNI262156 DXE262156 EHA262156 EQW262156 FAS262156 FKO262156 FUK262156 GEG262156 GOC262156 GXY262156 HHU262156 HRQ262156 IBM262156 ILI262156 IVE262156 JFA262156 JOW262156 JYS262156 KIO262156 KSK262156 LCG262156 LMC262156 LVY262156 MFU262156 MPQ262156 MZM262156 NJI262156 NTE262156 ODA262156 OMW262156 OWS262156 PGO262156 PQK262156 QAG262156 QKC262156 QTY262156 RDU262156 RNQ262156 RXM262156 SHI262156 SRE262156 TBA262156 TKW262156 TUS262156 UEO262156 UOK262156 UYG262156 VIC262156 VRY262156 WBU262156 WLQ262156 WVM262156 E327692 JA327692 SW327692 ACS327692 AMO327692 AWK327692 BGG327692 BQC327692 BZY327692 CJU327692 CTQ327692 DDM327692 DNI327692 DXE327692 EHA327692 EQW327692 FAS327692 FKO327692 FUK327692 GEG327692 GOC327692 GXY327692 HHU327692 HRQ327692 IBM327692 ILI327692 IVE327692 JFA327692 JOW327692 JYS327692 KIO327692 KSK327692 LCG327692 LMC327692 LVY327692 MFU327692 MPQ327692 MZM327692 NJI327692 NTE327692 ODA327692 OMW327692 OWS327692 PGO327692 PQK327692 QAG327692 QKC327692 QTY327692 RDU327692 RNQ327692 RXM327692 SHI327692 SRE327692 TBA327692 TKW327692 TUS327692 UEO327692 UOK327692 UYG327692 VIC327692 VRY327692 WBU327692 WLQ327692 WVM327692 E393228 JA393228 SW393228 ACS393228 AMO393228 AWK393228 BGG393228 BQC393228 BZY393228 CJU393228 CTQ393228 DDM393228 DNI393228 DXE393228 EHA393228 EQW393228 FAS393228 FKO393228 FUK393228 GEG393228 GOC393228 GXY393228 HHU393228 HRQ393228 IBM393228 ILI393228 IVE393228 JFA393228 JOW393228 JYS393228 KIO393228 KSK393228 LCG393228 LMC393228 LVY393228 MFU393228 MPQ393228 MZM393228 NJI393228 NTE393228 ODA393228 OMW393228 OWS393228 PGO393228 PQK393228 QAG393228 QKC393228 QTY393228 RDU393228 RNQ393228 RXM393228 SHI393228 SRE393228 TBA393228 TKW393228 TUS393228 UEO393228 UOK393228 UYG393228 VIC393228 VRY393228 WBU393228 WLQ393228 WVM393228 E458764 JA458764 SW458764 ACS458764 AMO458764 AWK458764 BGG458764 BQC458764 BZY458764 CJU458764 CTQ458764 DDM458764 DNI458764 DXE458764 EHA458764 EQW458764 FAS458764 FKO458764 FUK458764 GEG458764 GOC458764 GXY458764 HHU458764 HRQ458764 IBM458764 ILI458764 IVE458764 JFA458764 JOW458764 JYS458764 KIO458764 KSK458764 LCG458764 LMC458764 LVY458764 MFU458764 MPQ458764 MZM458764 NJI458764 NTE458764 ODA458764 OMW458764 OWS458764 PGO458764 PQK458764 QAG458764 QKC458764 QTY458764 RDU458764 RNQ458764 RXM458764 SHI458764 SRE458764 TBA458764 TKW458764 TUS458764 UEO458764 UOK458764 UYG458764 VIC458764 VRY458764 WBU458764 WLQ458764 WVM458764 E524300 JA524300 SW524300 ACS524300 AMO524300 AWK524300 BGG524300 BQC524300 BZY524300 CJU524300 CTQ524300 DDM524300 DNI524300 DXE524300 EHA524300 EQW524300 FAS524300 FKO524300 FUK524300 GEG524300 GOC524300 GXY524300 HHU524300 HRQ524300 IBM524300 ILI524300 IVE524300 JFA524300 JOW524300 JYS524300 KIO524300 KSK524300 LCG524300 LMC524300 LVY524300 MFU524300 MPQ524300 MZM524300 NJI524300 NTE524300 ODA524300 OMW524300 OWS524300 PGO524300 PQK524300 QAG524300 QKC524300 QTY524300 RDU524300 RNQ524300 RXM524300 SHI524300 SRE524300 TBA524300 TKW524300 TUS524300 UEO524300 UOK524300 UYG524300 VIC524300 VRY524300 WBU524300 WLQ524300 WVM524300 E589836 JA589836 SW589836 ACS589836 AMO589836 AWK589836 BGG589836 BQC589836 BZY589836 CJU589836 CTQ589836 DDM589836 DNI589836 DXE589836 EHA589836 EQW589836 FAS589836 FKO589836 FUK589836 GEG589836 GOC589836 GXY589836 HHU589836 HRQ589836 IBM589836 ILI589836 IVE589836 JFA589836 JOW589836 JYS589836 KIO589836 KSK589836 LCG589836 LMC589836 LVY589836 MFU589836 MPQ589836 MZM589836 NJI589836 NTE589836 ODA589836 OMW589836 OWS589836 PGO589836 PQK589836 QAG589836 QKC589836 QTY589836 RDU589836 RNQ589836 RXM589836 SHI589836 SRE589836 TBA589836 TKW589836 TUS589836 UEO589836 UOK589836 UYG589836 VIC589836 VRY589836 WBU589836 WLQ589836 WVM589836 E655372 JA655372 SW655372 ACS655372 AMO655372 AWK655372 BGG655372 BQC655372 BZY655372 CJU655372 CTQ655372 DDM655372 DNI655372 DXE655372 EHA655372 EQW655372 FAS655372 FKO655372 FUK655372 GEG655372 GOC655372 GXY655372 HHU655372 HRQ655372 IBM655372 ILI655372 IVE655372 JFA655372 JOW655372 JYS655372 KIO655372 KSK655372 LCG655372 LMC655372 LVY655372 MFU655372 MPQ655372 MZM655372 NJI655372 NTE655372 ODA655372 OMW655372 OWS655372 PGO655372 PQK655372 QAG655372 QKC655372 QTY655372 RDU655372 RNQ655372 RXM655372 SHI655372 SRE655372 TBA655372 TKW655372 TUS655372 UEO655372 UOK655372 UYG655372 VIC655372 VRY655372 WBU655372 WLQ655372 WVM655372 E720908 JA720908 SW720908 ACS720908 AMO720908 AWK720908 BGG720908 BQC720908 BZY720908 CJU720908 CTQ720908 DDM720908 DNI720908 DXE720908 EHA720908 EQW720908 FAS720908 FKO720908 FUK720908 GEG720908 GOC720908 GXY720908 HHU720908 HRQ720908 IBM720908 ILI720908 IVE720908 JFA720908 JOW720908 JYS720908 KIO720908 KSK720908 LCG720908 LMC720908 LVY720908 MFU720908 MPQ720908 MZM720908 NJI720908 NTE720908 ODA720908 OMW720908 OWS720908 PGO720908 PQK720908 QAG720908 QKC720908 QTY720908 RDU720908 RNQ720908 RXM720908 SHI720908 SRE720908 TBA720908 TKW720908 TUS720908 UEO720908 UOK720908 UYG720908 VIC720908 VRY720908 WBU720908 WLQ720908 WVM720908 E786444 JA786444 SW786444 ACS786444 AMO786444 AWK786444 BGG786444 BQC786444 BZY786444 CJU786444 CTQ786444 DDM786444 DNI786444 DXE786444 EHA786444 EQW786444 FAS786444 FKO786444 FUK786444 GEG786444 GOC786444 GXY786444 HHU786444 HRQ786444 IBM786444 ILI786444 IVE786444 JFA786444 JOW786444 JYS786444 KIO786444 KSK786444 LCG786444 LMC786444 LVY786444 MFU786444 MPQ786444 MZM786444 NJI786444 NTE786444 ODA786444 OMW786444 OWS786444 PGO786444 PQK786444 QAG786444 QKC786444 QTY786444 RDU786444 RNQ786444 RXM786444 SHI786444 SRE786444 TBA786444 TKW786444 TUS786444 UEO786444 UOK786444 UYG786444 VIC786444 VRY786444 WBU786444 WLQ786444 WVM786444 E851980 JA851980 SW851980 ACS851980 AMO851980 AWK851980 BGG851980 BQC851980 BZY851980 CJU851980 CTQ851980 DDM851980 DNI851980 DXE851980 EHA851980 EQW851980 FAS851980 FKO851980 FUK851980 GEG851980 GOC851980 GXY851980 HHU851980 HRQ851980 IBM851980 ILI851980 IVE851980 JFA851980 JOW851980 JYS851980 KIO851980 KSK851980 LCG851980 LMC851980 LVY851980 MFU851980 MPQ851980 MZM851980 NJI851980 NTE851980 ODA851980 OMW851980 OWS851980 PGO851980 PQK851980 QAG851980 QKC851980 QTY851980 RDU851980 RNQ851980 RXM851980 SHI851980 SRE851980 TBA851980 TKW851980 TUS851980 UEO851980 UOK851980 UYG851980 VIC851980 VRY851980 WBU851980 WLQ851980 WVM851980 E917516 JA917516 SW917516 ACS917516 AMO917516 AWK917516 BGG917516 BQC917516 BZY917516 CJU917516 CTQ917516 DDM917516 DNI917516 DXE917516 EHA917516 EQW917516 FAS917516 FKO917516 FUK917516 GEG917516 GOC917516 GXY917516 HHU917516 HRQ917516 IBM917516 ILI917516 IVE917516 JFA917516 JOW917516 JYS917516 KIO917516 KSK917516 LCG917516 LMC917516 LVY917516 MFU917516 MPQ917516 MZM917516 NJI917516 NTE917516 ODA917516 OMW917516 OWS917516 PGO917516 PQK917516 QAG917516 QKC917516 QTY917516 RDU917516 RNQ917516 RXM917516 SHI917516 SRE917516 TBA917516 TKW917516 TUS917516 UEO917516 UOK917516 UYG917516 VIC917516 VRY917516 WBU917516 WLQ917516 WVM917516 E983052 JA983052 SW983052 ACS983052 AMO983052 AWK983052 BGG983052 BQC983052 BZY983052 CJU983052 CTQ983052 DDM983052 DNI983052 DXE983052 EHA983052 EQW983052 FAS983052 FKO983052 FUK983052 GEG983052 GOC983052 GXY983052 HHU983052 HRQ983052 IBM983052 ILI983052 IVE983052 JFA983052 JOW983052 JYS983052 KIO983052 KSK983052 LCG983052 LMC983052 LVY983052 MFU983052 MPQ983052 MZM983052 NJI983052 NTE983052 ODA983052 OMW983052 OWS983052 PGO983052 PQK983052 QAG983052 QKC983052 QTY983052 RDU983052 RNQ983052 RXM983052 SHI983052 SRE983052 TBA983052 TKW983052 TUS983052 UEO983052 UOK983052 UYG983052 VIC983052 VRY983052 WBU983052 WLQ983052 WVM983052"/>
    <dataValidation allowBlank="1" showInputMessage="1" showErrorMessage="1" promptTitle="OHJE" prompt="Kirjaa kustannuksen selite." sqref="C12 IY12 SU12 ACQ12 AMM12 AWI12 BGE12 BQA12 BZW12 CJS12 CTO12 DDK12 DNG12 DXC12 EGY12 EQU12 FAQ12 FKM12 FUI12 GEE12 GOA12 GXW12 HHS12 HRO12 IBK12 ILG12 IVC12 JEY12 JOU12 JYQ12 KIM12 KSI12 LCE12 LMA12 LVW12 MFS12 MPO12 MZK12 NJG12 NTC12 OCY12 OMU12 OWQ12 PGM12 PQI12 QAE12 QKA12 QTW12 RDS12 RNO12 RXK12 SHG12 SRC12 TAY12 TKU12 TUQ12 UEM12 UOI12 UYE12 VIA12 VRW12 WBS12 WLO12 WVK12 C65548 IY65548 SU65548 ACQ65548 AMM65548 AWI65548 BGE65548 BQA65548 BZW65548 CJS65548 CTO65548 DDK65548 DNG65548 DXC65548 EGY65548 EQU65548 FAQ65548 FKM65548 FUI65548 GEE65548 GOA65548 GXW65548 HHS65548 HRO65548 IBK65548 ILG65548 IVC65548 JEY65548 JOU65548 JYQ65548 KIM65548 KSI65548 LCE65548 LMA65548 LVW65548 MFS65548 MPO65548 MZK65548 NJG65548 NTC65548 OCY65548 OMU65548 OWQ65548 PGM65548 PQI65548 QAE65548 QKA65548 QTW65548 RDS65548 RNO65548 RXK65548 SHG65548 SRC65548 TAY65548 TKU65548 TUQ65548 UEM65548 UOI65548 UYE65548 VIA65548 VRW65548 WBS65548 WLO65548 WVK65548 C131084 IY131084 SU131084 ACQ131084 AMM131084 AWI131084 BGE131084 BQA131084 BZW131084 CJS131084 CTO131084 DDK131084 DNG131084 DXC131084 EGY131084 EQU131084 FAQ131084 FKM131084 FUI131084 GEE131084 GOA131084 GXW131084 HHS131084 HRO131084 IBK131084 ILG131084 IVC131084 JEY131084 JOU131084 JYQ131084 KIM131084 KSI131084 LCE131084 LMA131084 LVW131084 MFS131084 MPO131084 MZK131084 NJG131084 NTC131084 OCY131084 OMU131084 OWQ131084 PGM131084 PQI131084 QAE131084 QKA131084 QTW131084 RDS131084 RNO131084 RXK131084 SHG131084 SRC131084 TAY131084 TKU131084 TUQ131084 UEM131084 UOI131084 UYE131084 VIA131084 VRW131084 WBS131084 WLO131084 WVK131084 C196620 IY196620 SU196620 ACQ196620 AMM196620 AWI196620 BGE196620 BQA196620 BZW196620 CJS196620 CTO196620 DDK196620 DNG196620 DXC196620 EGY196620 EQU196620 FAQ196620 FKM196620 FUI196620 GEE196620 GOA196620 GXW196620 HHS196620 HRO196620 IBK196620 ILG196620 IVC196620 JEY196620 JOU196620 JYQ196620 KIM196620 KSI196620 LCE196620 LMA196620 LVW196620 MFS196620 MPO196620 MZK196620 NJG196620 NTC196620 OCY196620 OMU196620 OWQ196620 PGM196620 PQI196620 QAE196620 QKA196620 QTW196620 RDS196620 RNO196620 RXK196620 SHG196620 SRC196620 TAY196620 TKU196620 TUQ196620 UEM196620 UOI196620 UYE196620 VIA196620 VRW196620 WBS196620 WLO196620 WVK196620 C262156 IY262156 SU262156 ACQ262156 AMM262156 AWI262156 BGE262156 BQA262156 BZW262156 CJS262156 CTO262156 DDK262156 DNG262156 DXC262156 EGY262156 EQU262156 FAQ262156 FKM262156 FUI262156 GEE262156 GOA262156 GXW262156 HHS262156 HRO262156 IBK262156 ILG262156 IVC262156 JEY262156 JOU262156 JYQ262156 KIM262156 KSI262156 LCE262156 LMA262156 LVW262156 MFS262156 MPO262156 MZK262156 NJG262156 NTC262156 OCY262156 OMU262156 OWQ262156 PGM262156 PQI262156 QAE262156 QKA262156 QTW262156 RDS262156 RNO262156 RXK262156 SHG262156 SRC262156 TAY262156 TKU262156 TUQ262156 UEM262156 UOI262156 UYE262156 VIA262156 VRW262156 WBS262156 WLO262156 WVK262156 C327692 IY327692 SU327692 ACQ327692 AMM327692 AWI327692 BGE327692 BQA327692 BZW327692 CJS327692 CTO327692 DDK327692 DNG327692 DXC327692 EGY327692 EQU327692 FAQ327692 FKM327692 FUI327692 GEE327692 GOA327692 GXW327692 HHS327692 HRO327692 IBK327692 ILG327692 IVC327692 JEY327692 JOU327692 JYQ327692 KIM327692 KSI327692 LCE327692 LMA327692 LVW327692 MFS327692 MPO327692 MZK327692 NJG327692 NTC327692 OCY327692 OMU327692 OWQ327692 PGM327692 PQI327692 QAE327692 QKA327692 QTW327692 RDS327692 RNO327692 RXK327692 SHG327692 SRC327692 TAY327692 TKU327692 TUQ327692 UEM327692 UOI327692 UYE327692 VIA327692 VRW327692 WBS327692 WLO327692 WVK327692 C393228 IY393228 SU393228 ACQ393228 AMM393228 AWI393228 BGE393228 BQA393228 BZW393228 CJS393228 CTO393228 DDK393228 DNG393228 DXC393228 EGY393228 EQU393228 FAQ393228 FKM393228 FUI393228 GEE393228 GOA393228 GXW393228 HHS393228 HRO393228 IBK393228 ILG393228 IVC393228 JEY393228 JOU393228 JYQ393228 KIM393228 KSI393228 LCE393228 LMA393228 LVW393228 MFS393228 MPO393228 MZK393228 NJG393228 NTC393228 OCY393228 OMU393228 OWQ393228 PGM393228 PQI393228 QAE393228 QKA393228 QTW393228 RDS393228 RNO393228 RXK393228 SHG393228 SRC393228 TAY393228 TKU393228 TUQ393228 UEM393228 UOI393228 UYE393228 VIA393228 VRW393228 WBS393228 WLO393228 WVK393228 C458764 IY458764 SU458764 ACQ458764 AMM458764 AWI458764 BGE458764 BQA458764 BZW458764 CJS458764 CTO458764 DDK458764 DNG458764 DXC458764 EGY458764 EQU458764 FAQ458764 FKM458764 FUI458764 GEE458764 GOA458764 GXW458764 HHS458764 HRO458764 IBK458764 ILG458764 IVC458764 JEY458764 JOU458764 JYQ458764 KIM458764 KSI458764 LCE458764 LMA458764 LVW458764 MFS458764 MPO458764 MZK458764 NJG458764 NTC458764 OCY458764 OMU458764 OWQ458764 PGM458764 PQI458764 QAE458764 QKA458764 QTW458764 RDS458764 RNO458764 RXK458764 SHG458764 SRC458764 TAY458764 TKU458764 TUQ458764 UEM458764 UOI458764 UYE458764 VIA458764 VRW458764 WBS458764 WLO458764 WVK458764 C524300 IY524300 SU524300 ACQ524300 AMM524300 AWI524300 BGE524300 BQA524300 BZW524300 CJS524300 CTO524300 DDK524300 DNG524300 DXC524300 EGY524300 EQU524300 FAQ524300 FKM524300 FUI524300 GEE524300 GOA524300 GXW524300 HHS524300 HRO524300 IBK524300 ILG524300 IVC524300 JEY524300 JOU524300 JYQ524300 KIM524300 KSI524300 LCE524300 LMA524300 LVW524300 MFS524300 MPO524300 MZK524300 NJG524300 NTC524300 OCY524300 OMU524300 OWQ524300 PGM524300 PQI524300 QAE524300 QKA524300 QTW524300 RDS524300 RNO524300 RXK524300 SHG524300 SRC524300 TAY524300 TKU524300 TUQ524300 UEM524300 UOI524300 UYE524300 VIA524300 VRW524300 WBS524300 WLO524300 WVK524300 C589836 IY589836 SU589836 ACQ589836 AMM589836 AWI589836 BGE589836 BQA589836 BZW589836 CJS589836 CTO589836 DDK589836 DNG589836 DXC589836 EGY589836 EQU589836 FAQ589836 FKM589836 FUI589836 GEE589836 GOA589836 GXW589836 HHS589836 HRO589836 IBK589836 ILG589836 IVC589836 JEY589836 JOU589836 JYQ589836 KIM589836 KSI589836 LCE589836 LMA589836 LVW589836 MFS589836 MPO589836 MZK589836 NJG589836 NTC589836 OCY589836 OMU589836 OWQ589836 PGM589836 PQI589836 QAE589836 QKA589836 QTW589836 RDS589836 RNO589836 RXK589836 SHG589836 SRC589836 TAY589836 TKU589836 TUQ589836 UEM589836 UOI589836 UYE589836 VIA589836 VRW589836 WBS589836 WLO589836 WVK589836 C655372 IY655372 SU655372 ACQ655372 AMM655372 AWI655372 BGE655372 BQA655372 BZW655372 CJS655372 CTO655372 DDK655372 DNG655372 DXC655372 EGY655372 EQU655372 FAQ655372 FKM655372 FUI655372 GEE655372 GOA655372 GXW655372 HHS655372 HRO655372 IBK655372 ILG655372 IVC655372 JEY655372 JOU655372 JYQ655372 KIM655372 KSI655372 LCE655372 LMA655372 LVW655372 MFS655372 MPO655372 MZK655372 NJG655372 NTC655372 OCY655372 OMU655372 OWQ655372 PGM655372 PQI655372 QAE655372 QKA655372 QTW655372 RDS655372 RNO655372 RXK655372 SHG655372 SRC655372 TAY655372 TKU655372 TUQ655372 UEM655372 UOI655372 UYE655372 VIA655372 VRW655372 WBS655372 WLO655372 WVK655372 C720908 IY720908 SU720908 ACQ720908 AMM720908 AWI720908 BGE720908 BQA720908 BZW720908 CJS720908 CTO720908 DDK720908 DNG720908 DXC720908 EGY720908 EQU720908 FAQ720908 FKM720908 FUI720908 GEE720908 GOA720908 GXW720908 HHS720908 HRO720908 IBK720908 ILG720908 IVC720908 JEY720908 JOU720908 JYQ720908 KIM720908 KSI720908 LCE720908 LMA720908 LVW720908 MFS720908 MPO720908 MZK720908 NJG720908 NTC720908 OCY720908 OMU720908 OWQ720908 PGM720908 PQI720908 QAE720908 QKA720908 QTW720908 RDS720908 RNO720908 RXK720908 SHG720908 SRC720908 TAY720908 TKU720908 TUQ720908 UEM720908 UOI720908 UYE720908 VIA720908 VRW720908 WBS720908 WLO720908 WVK720908 C786444 IY786444 SU786444 ACQ786444 AMM786444 AWI786444 BGE786444 BQA786444 BZW786444 CJS786444 CTO786444 DDK786444 DNG786444 DXC786444 EGY786444 EQU786444 FAQ786444 FKM786444 FUI786444 GEE786444 GOA786444 GXW786444 HHS786444 HRO786444 IBK786444 ILG786444 IVC786444 JEY786444 JOU786444 JYQ786444 KIM786444 KSI786444 LCE786444 LMA786444 LVW786444 MFS786444 MPO786444 MZK786444 NJG786444 NTC786444 OCY786444 OMU786444 OWQ786444 PGM786444 PQI786444 QAE786444 QKA786444 QTW786444 RDS786444 RNO786444 RXK786444 SHG786444 SRC786444 TAY786444 TKU786444 TUQ786444 UEM786444 UOI786444 UYE786444 VIA786444 VRW786444 WBS786444 WLO786444 WVK786444 C851980 IY851980 SU851980 ACQ851980 AMM851980 AWI851980 BGE851980 BQA851980 BZW851980 CJS851980 CTO851980 DDK851980 DNG851980 DXC851980 EGY851980 EQU851980 FAQ851980 FKM851980 FUI851980 GEE851980 GOA851980 GXW851980 HHS851980 HRO851980 IBK851980 ILG851980 IVC851980 JEY851980 JOU851980 JYQ851980 KIM851980 KSI851980 LCE851980 LMA851980 LVW851980 MFS851980 MPO851980 MZK851980 NJG851980 NTC851980 OCY851980 OMU851980 OWQ851980 PGM851980 PQI851980 QAE851980 QKA851980 QTW851980 RDS851980 RNO851980 RXK851980 SHG851980 SRC851980 TAY851980 TKU851980 TUQ851980 UEM851980 UOI851980 UYE851980 VIA851980 VRW851980 WBS851980 WLO851980 WVK851980 C917516 IY917516 SU917516 ACQ917516 AMM917516 AWI917516 BGE917516 BQA917516 BZW917516 CJS917516 CTO917516 DDK917516 DNG917516 DXC917516 EGY917516 EQU917516 FAQ917516 FKM917516 FUI917516 GEE917516 GOA917516 GXW917516 HHS917516 HRO917516 IBK917516 ILG917516 IVC917516 JEY917516 JOU917516 JYQ917516 KIM917516 KSI917516 LCE917516 LMA917516 LVW917516 MFS917516 MPO917516 MZK917516 NJG917516 NTC917516 OCY917516 OMU917516 OWQ917516 PGM917516 PQI917516 QAE917516 QKA917516 QTW917516 RDS917516 RNO917516 RXK917516 SHG917516 SRC917516 TAY917516 TKU917516 TUQ917516 UEM917516 UOI917516 UYE917516 VIA917516 VRW917516 WBS917516 WLO917516 WVK917516 C983052 IY983052 SU983052 ACQ983052 AMM983052 AWI983052 BGE983052 BQA983052 BZW983052 CJS983052 CTO983052 DDK983052 DNG983052 DXC983052 EGY983052 EQU983052 FAQ983052 FKM983052 FUI983052 GEE983052 GOA983052 GXW983052 HHS983052 HRO983052 IBK983052 ILG983052 IVC983052 JEY983052 JOU983052 JYQ983052 KIM983052 KSI983052 LCE983052 LMA983052 LVW983052 MFS983052 MPO983052 MZK983052 NJG983052 NTC983052 OCY983052 OMU983052 OWQ983052 PGM983052 PQI983052 QAE983052 QKA983052 QTW983052 RDS983052 RNO983052 RXK983052 SHG983052 SRC983052 TAY983052 TKU983052 TUQ983052 UEM983052 UOI983052 UYE983052 VIA983052 VRW983052 WBS983052 WLO983052 WVK983052"/>
    <dataValidation allowBlank="1" showInputMessage="1" showErrorMessage="1" promptTitle="OHJE" prompt="Määritä käyttö- ja kiinteä omaisuus-kustannuslajille todellinen käyttöaste. Muille kustannuslajeille merkitse käyttöasteeksi 100." sqref="B12 IX12 ST12 ACP12 AML12 AWH12 BGD12 BPZ12 BZV12 CJR12 CTN12 DDJ12 DNF12 DXB12 EGX12 EQT12 FAP12 FKL12 FUH12 GED12 GNZ12 GXV12 HHR12 HRN12 IBJ12 ILF12 IVB12 JEX12 JOT12 JYP12 KIL12 KSH12 LCD12 LLZ12 LVV12 MFR12 MPN12 MZJ12 NJF12 NTB12 OCX12 OMT12 OWP12 PGL12 PQH12 QAD12 QJZ12 QTV12 RDR12 RNN12 RXJ12 SHF12 SRB12 TAX12 TKT12 TUP12 UEL12 UOH12 UYD12 VHZ12 VRV12 WBR12 WLN12 WVJ12 B65548 IX65548 ST65548 ACP65548 AML65548 AWH65548 BGD65548 BPZ65548 BZV65548 CJR65548 CTN65548 DDJ65548 DNF65548 DXB65548 EGX65548 EQT65548 FAP65548 FKL65548 FUH65548 GED65548 GNZ65548 GXV65548 HHR65548 HRN65548 IBJ65548 ILF65548 IVB65548 JEX65548 JOT65548 JYP65548 KIL65548 KSH65548 LCD65548 LLZ65548 LVV65548 MFR65548 MPN65548 MZJ65548 NJF65548 NTB65548 OCX65548 OMT65548 OWP65548 PGL65548 PQH65548 QAD65548 QJZ65548 QTV65548 RDR65548 RNN65548 RXJ65548 SHF65548 SRB65548 TAX65548 TKT65548 TUP65548 UEL65548 UOH65548 UYD65548 VHZ65548 VRV65548 WBR65548 WLN65548 WVJ65548 B131084 IX131084 ST131084 ACP131084 AML131084 AWH131084 BGD131084 BPZ131084 BZV131084 CJR131084 CTN131084 DDJ131084 DNF131084 DXB131084 EGX131084 EQT131084 FAP131084 FKL131084 FUH131084 GED131084 GNZ131084 GXV131084 HHR131084 HRN131084 IBJ131084 ILF131084 IVB131084 JEX131084 JOT131084 JYP131084 KIL131084 KSH131084 LCD131084 LLZ131084 LVV131084 MFR131084 MPN131084 MZJ131084 NJF131084 NTB131084 OCX131084 OMT131084 OWP131084 PGL131084 PQH131084 QAD131084 QJZ131084 QTV131084 RDR131084 RNN131084 RXJ131084 SHF131084 SRB131084 TAX131084 TKT131084 TUP131084 UEL131084 UOH131084 UYD131084 VHZ131084 VRV131084 WBR131084 WLN131084 WVJ131084 B196620 IX196620 ST196620 ACP196620 AML196620 AWH196620 BGD196620 BPZ196620 BZV196620 CJR196620 CTN196620 DDJ196620 DNF196620 DXB196620 EGX196620 EQT196620 FAP196620 FKL196620 FUH196620 GED196620 GNZ196620 GXV196620 HHR196620 HRN196620 IBJ196620 ILF196620 IVB196620 JEX196620 JOT196620 JYP196620 KIL196620 KSH196620 LCD196620 LLZ196620 LVV196620 MFR196620 MPN196620 MZJ196620 NJF196620 NTB196620 OCX196620 OMT196620 OWP196620 PGL196620 PQH196620 QAD196620 QJZ196620 QTV196620 RDR196620 RNN196620 RXJ196620 SHF196620 SRB196620 TAX196620 TKT196620 TUP196620 UEL196620 UOH196620 UYD196620 VHZ196620 VRV196620 WBR196620 WLN196620 WVJ196620 B262156 IX262156 ST262156 ACP262156 AML262156 AWH262156 BGD262156 BPZ262156 BZV262156 CJR262156 CTN262156 DDJ262156 DNF262156 DXB262156 EGX262156 EQT262156 FAP262156 FKL262156 FUH262156 GED262156 GNZ262156 GXV262156 HHR262156 HRN262156 IBJ262156 ILF262156 IVB262156 JEX262156 JOT262156 JYP262156 KIL262156 KSH262156 LCD262156 LLZ262156 LVV262156 MFR262156 MPN262156 MZJ262156 NJF262156 NTB262156 OCX262156 OMT262156 OWP262156 PGL262156 PQH262156 QAD262156 QJZ262156 QTV262156 RDR262156 RNN262156 RXJ262156 SHF262156 SRB262156 TAX262156 TKT262156 TUP262156 UEL262156 UOH262156 UYD262156 VHZ262156 VRV262156 WBR262156 WLN262156 WVJ262156 B327692 IX327692 ST327692 ACP327692 AML327692 AWH327692 BGD327692 BPZ327692 BZV327692 CJR327692 CTN327692 DDJ327692 DNF327692 DXB327692 EGX327692 EQT327692 FAP327692 FKL327692 FUH327692 GED327692 GNZ327692 GXV327692 HHR327692 HRN327692 IBJ327692 ILF327692 IVB327692 JEX327692 JOT327692 JYP327692 KIL327692 KSH327692 LCD327692 LLZ327692 LVV327692 MFR327692 MPN327692 MZJ327692 NJF327692 NTB327692 OCX327692 OMT327692 OWP327692 PGL327692 PQH327692 QAD327692 QJZ327692 QTV327692 RDR327692 RNN327692 RXJ327692 SHF327692 SRB327692 TAX327692 TKT327692 TUP327692 UEL327692 UOH327692 UYD327692 VHZ327692 VRV327692 WBR327692 WLN327692 WVJ327692 B393228 IX393228 ST393228 ACP393228 AML393228 AWH393228 BGD393228 BPZ393228 BZV393228 CJR393228 CTN393228 DDJ393228 DNF393228 DXB393228 EGX393228 EQT393228 FAP393228 FKL393228 FUH393228 GED393228 GNZ393228 GXV393228 HHR393228 HRN393228 IBJ393228 ILF393228 IVB393228 JEX393228 JOT393228 JYP393228 KIL393228 KSH393228 LCD393228 LLZ393228 LVV393228 MFR393228 MPN393228 MZJ393228 NJF393228 NTB393228 OCX393228 OMT393228 OWP393228 PGL393228 PQH393228 QAD393228 QJZ393228 QTV393228 RDR393228 RNN393228 RXJ393228 SHF393228 SRB393228 TAX393228 TKT393228 TUP393228 UEL393228 UOH393228 UYD393228 VHZ393228 VRV393228 WBR393228 WLN393228 WVJ393228 B458764 IX458764 ST458764 ACP458764 AML458764 AWH458764 BGD458764 BPZ458764 BZV458764 CJR458764 CTN458764 DDJ458764 DNF458764 DXB458764 EGX458764 EQT458764 FAP458764 FKL458764 FUH458764 GED458764 GNZ458764 GXV458764 HHR458764 HRN458764 IBJ458764 ILF458764 IVB458764 JEX458764 JOT458764 JYP458764 KIL458764 KSH458764 LCD458764 LLZ458764 LVV458764 MFR458764 MPN458764 MZJ458764 NJF458764 NTB458764 OCX458764 OMT458764 OWP458764 PGL458764 PQH458764 QAD458764 QJZ458764 QTV458764 RDR458764 RNN458764 RXJ458764 SHF458764 SRB458764 TAX458764 TKT458764 TUP458764 UEL458764 UOH458764 UYD458764 VHZ458764 VRV458764 WBR458764 WLN458764 WVJ458764 B524300 IX524300 ST524300 ACP524300 AML524300 AWH524300 BGD524300 BPZ524300 BZV524300 CJR524300 CTN524300 DDJ524300 DNF524300 DXB524300 EGX524300 EQT524300 FAP524300 FKL524300 FUH524300 GED524300 GNZ524300 GXV524300 HHR524300 HRN524300 IBJ524300 ILF524300 IVB524300 JEX524300 JOT524300 JYP524300 KIL524300 KSH524300 LCD524300 LLZ524300 LVV524300 MFR524300 MPN524300 MZJ524300 NJF524300 NTB524300 OCX524300 OMT524300 OWP524300 PGL524300 PQH524300 QAD524300 QJZ524300 QTV524300 RDR524300 RNN524300 RXJ524300 SHF524300 SRB524300 TAX524300 TKT524300 TUP524300 UEL524300 UOH524300 UYD524300 VHZ524300 VRV524300 WBR524300 WLN524300 WVJ524300 B589836 IX589836 ST589836 ACP589836 AML589836 AWH589836 BGD589836 BPZ589836 BZV589836 CJR589836 CTN589836 DDJ589836 DNF589836 DXB589836 EGX589836 EQT589836 FAP589836 FKL589836 FUH589836 GED589836 GNZ589836 GXV589836 HHR589836 HRN589836 IBJ589836 ILF589836 IVB589836 JEX589836 JOT589836 JYP589836 KIL589836 KSH589836 LCD589836 LLZ589836 LVV589836 MFR589836 MPN589836 MZJ589836 NJF589836 NTB589836 OCX589836 OMT589836 OWP589836 PGL589836 PQH589836 QAD589836 QJZ589836 QTV589836 RDR589836 RNN589836 RXJ589836 SHF589836 SRB589836 TAX589836 TKT589836 TUP589836 UEL589836 UOH589836 UYD589836 VHZ589836 VRV589836 WBR589836 WLN589836 WVJ589836 B655372 IX655372 ST655372 ACP655372 AML655372 AWH655372 BGD655372 BPZ655372 BZV655372 CJR655372 CTN655372 DDJ655372 DNF655372 DXB655372 EGX655372 EQT655372 FAP655372 FKL655372 FUH655372 GED655372 GNZ655372 GXV655372 HHR655372 HRN655372 IBJ655372 ILF655372 IVB655372 JEX655372 JOT655372 JYP655372 KIL655372 KSH655372 LCD655372 LLZ655372 LVV655372 MFR655372 MPN655372 MZJ655372 NJF655372 NTB655372 OCX655372 OMT655372 OWP655372 PGL655372 PQH655372 QAD655372 QJZ655372 QTV655372 RDR655372 RNN655372 RXJ655372 SHF655372 SRB655372 TAX655372 TKT655372 TUP655372 UEL655372 UOH655372 UYD655372 VHZ655372 VRV655372 WBR655372 WLN655372 WVJ655372 B720908 IX720908 ST720908 ACP720908 AML720908 AWH720908 BGD720908 BPZ720908 BZV720908 CJR720908 CTN720908 DDJ720908 DNF720908 DXB720908 EGX720908 EQT720908 FAP720908 FKL720908 FUH720908 GED720908 GNZ720908 GXV720908 HHR720908 HRN720908 IBJ720908 ILF720908 IVB720908 JEX720908 JOT720908 JYP720908 KIL720908 KSH720908 LCD720908 LLZ720908 LVV720908 MFR720908 MPN720908 MZJ720908 NJF720908 NTB720908 OCX720908 OMT720908 OWP720908 PGL720908 PQH720908 QAD720908 QJZ720908 QTV720908 RDR720908 RNN720908 RXJ720908 SHF720908 SRB720908 TAX720908 TKT720908 TUP720908 UEL720908 UOH720908 UYD720908 VHZ720908 VRV720908 WBR720908 WLN720908 WVJ720908 B786444 IX786444 ST786444 ACP786444 AML786444 AWH786444 BGD786444 BPZ786444 BZV786444 CJR786444 CTN786444 DDJ786444 DNF786444 DXB786444 EGX786444 EQT786444 FAP786444 FKL786444 FUH786444 GED786444 GNZ786444 GXV786444 HHR786444 HRN786444 IBJ786444 ILF786444 IVB786444 JEX786444 JOT786444 JYP786444 KIL786444 KSH786444 LCD786444 LLZ786444 LVV786444 MFR786444 MPN786444 MZJ786444 NJF786444 NTB786444 OCX786444 OMT786444 OWP786444 PGL786444 PQH786444 QAD786444 QJZ786444 QTV786444 RDR786444 RNN786444 RXJ786444 SHF786444 SRB786444 TAX786444 TKT786444 TUP786444 UEL786444 UOH786444 UYD786444 VHZ786444 VRV786444 WBR786444 WLN786444 WVJ786444 B851980 IX851980 ST851980 ACP851980 AML851980 AWH851980 BGD851980 BPZ851980 BZV851980 CJR851980 CTN851980 DDJ851980 DNF851980 DXB851980 EGX851980 EQT851980 FAP851980 FKL851980 FUH851980 GED851980 GNZ851980 GXV851980 HHR851980 HRN851980 IBJ851980 ILF851980 IVB851980 JEX851980 JOT851980 JYP851980 KIL851980 KSH851980 LCD851980 LLZ851980 LVV851980 MFR851980 MPN851980 MZJ851980 NJF851980 NTB851980 OCX851980 OMT851980 OWP851980 PGL851980 PQH851980 QAD851980 QJZ851980 QTV851980 RDR851980 RNN851980 RXJ851980 SHF851980 SRB851980 TAX851980 TKT851980 TUP851980 UEL851980 UOH851980 UYD851980 VHZ851980 VRV851980 WBR851980 WLN851980 WVJ851980 B917516 IX917516 ST917516 ACP917516 AML917516 AWH917516 BGD917516 BPZ917516 BZV917516 CJR917516 CTN917516 DDJ917516 DNF917516 DXB917516 EGX917516 EQT917516 FAP917516 FKL917516 FUH917516 GED917516 GNZ917516 GXV917516 HHR917516 HRN917516 IBJ917516 ILF917516 IVB917516 JEX917516 JOT917516 JYP917516 KIL917516 KSH917516 LCD917516 LLZ917516 LVV917516 MFR917516 MPN917516 MZJ917516 NJF917516 NTB917516 OCX917516 OMT917516 OWP917516 PGL917516 PQH917516 QAD917516 QJZ917516 QTV917516 RDR917516 RNN917516 RXJ917516 SHF917516 SRB917516 TAX917516 TKT917516 TUP917516 UEL917516 UOH917516 UYD917516 VHZ917516 VRV917516 WBR917516 WLN917516 WVJ917516 B983052 IX983052 ST983052 ACP983052 AML983052 AWH983052 BGD983052 BPZ983052 BZV983052 CJR983052 CTN983052 DDJ983052 DNF983052 DXB983052 EGX983052 EQT983052 FAP983052 FKL983052 FUH983052 GED983052 GNZ983052 GXV983052 HHR983052 HRN983052 IBJ983052 ILF983052 IVB983052 JEX983052 JOT983052 JYP983052 KIL983052 KSH983052 LCD983052 LLZ983052 LVV983052 MFR983052 MPN983052 MZJ983052 NJF983052 NTB983052 OCX983052 OMT983052 OWP983052 PGL983052 PQH983052 QAD983052 QJZ983052 QTV983052 RDR983052 RNN983052 RXJ983052 SHF983052 SRB983052 TAX983052 TKT983052 TUP983052 UEL983052 UOH983052 UYD983052 VHZ983052 VRV983052 WBR983052 WLN983052 WVJ983052"/>
    <dataValidation type="list" allowBlank="1" showInputMessage="1" showErrorMessage="1" promptTitle="OHJE" prompt="Valitse alasvetovalikosta kustannusta määrittävä kustannuslaji. " sqref="A12 IW12 SS12 ACO12 AMK12 AWG12 BGC12 BPY12 BZU12 CJQ12 CTM12 DDI12 DNE12 DXA12 EGW12 EQS12 FAO12 FKK12 FUG12 GEC12 GNY12 GXU12 HHQ12 HRM12 IBI12 ILE12 IVA12 JEW12 JOS12 JYO12 KIK12 KSG12 LCC12 LLY12 LVU12 MFQ12 MPM12 MZI12 NJE12 NTA12 OCW12 OMS12 OWO12 PGK12 PQG12 QAC12 QJY12 QTU12 RDQ12 RNM12 RXI12 SHE12 SRA12 TAW12 TKS12 TUO12 UEK12 UOG12 UYC12 VHY12 VRU12 WBQ12 WLM12 WVI12 A65548 IW65548 SS65548 ACO65548 AMK65548 AWG65548 BGC65548 BPY65548 BZU65548 CJQ65548 CTM65548 DDI65548 DNE65548 DXA65548 EGW65548 EQS65548 FAO65548 FKK65548 FUG65548 GEC65548 GNY65548 GXU65548 HHQ65548 HRM65548 IBI65548 ILE65548 IVA65548 JEW65548 JOS65548 JYO65548 KIK65548 KSG65548 LCC65548 LLY65548 LVU65548 MFQ65548 MPM65548 MZI65548 NJE65548 NTA65548 OCW65548 OMS65548 OWO65548 PGK65548 PQG65548 QAC65548 QJY65548 QTU65548 RDQ65548 RNM65548 RXI65548 SHE65548 SRA65548 TAW65548 TKS65548 TUO65548 UEK65548 UOG65548 UYC65548 VHY65548 VRU65548 WBQ65548 WLM65548 WVI65548 A131084 IW131084 SS131084 ACO131084 AMK131084 AWG131084 BGC131084 BPY131084 BZU131084 CJQ131084 CTM131084 DDI131084 DNE131084 DXA131084 EGW131084 EQS131084 FAO131084 FKK131084 FUG131084 GEC131084 GNY131084 GXU131084 HHQ131084 HRM131084 IBI131084 ILE131084 IVA131084 JEW131084 JOS131084 JYO131084 KIK131084 KSG131084 LCC131084 LLY131084 LVU131084 MFQ131084 MPM131084 MZI131084 NJE131084 NTA131084 OCW131084 OMS131084 OWO131084 PGK131084 PQG131084 QAC131084 QJY131084 QTU131084 RDQ131084 RNM131084 RXI131084 SHE131084 SRA131084 TAW131084 TKS131084 TUO131084 UEK131084 UOG131084 UYC131084 VHY131084 VRU131084 WBQ131084 WLM131084 WVI131084 A196620 IW196620 SS196620 ACO196620 AMK196620 AWG196620 BGC196620 BPY196620 BZU196620 CJQ196620 CTM196620 DDI196620 DNE196620 DXA196620 EGW196620 EQS196620 FAO196620 FKK196620 FUG196620 GEC196620 GNY196620 GXU196620 HHQ196620 HRM196620 IBI196620 ILE196620 IVA196620 JEW196620 JOS196620 JYO196620 KIK196620 KSG196620 LCC196620 LLY196620 LVU196620 MFQ196620 MPM196620 MZI196620 NJE196620 NTA196620 OCW196620 OMS196620 OWO196620 PGK196620 PQG196620 QAC196620 QJY196620 QTU196620 RDQ196620 RNM196620 RXI196620 SHE196620 SRA196620 TAW196620 TKS196620 TUO196620 UEK196620 UOG196620 UYC196620 VHY196620 VRU196620 WBQ196620 WLM196620 WVI196620 A262156 IW262156 SS262156 ACO262156 AMK262156 AWG262156 BGC262156 BPY262156 BZU262156 CJQ262156 CTM262156 DDI262156 DNE262156 DXA262156 EGW262156 EQS262156 FAO262156 FKK262156 FUG262156 GEC262156 GNY262156 GXU262156 HHQ262156 HRM262156 IBI262156 ILE262156 IVA262156 JEW262156 JOS262156 JYO262156 KIK262156 KSG262156 LCC262156 LLY262156 LVU262156 MFQ262156 MPM262156 MZI262156 NJE262156 NTA262156 OCW262156 OMS262156 OWO262156 PGK262156 PQG262156 QAC262156 QJY262156 QTU262156 RDQ262156 RNM262156 RXI262156 SHE262156 SRA262156 TAW262156 TKS262156 TUO262156 UEK262156 UOG262156 UYC262156 VHY262156 VRU262156 WBQ262156 WLM262156 WVI262156 A327692 IW327692 SS327692 ACO327692 AMK327692 AWG327692 BGC327692 BPY327692 BZU327692 CJQ327692 CTM327692 DDI327692 DNE327692 DXA327692 EGW327692 EQS327692 FAO327692 FKK327692 FUG327692 GEC327692 GNY327692 GXU327692 HHQ327692 HRM327692 IBI327692 ILE327692 IVA327692 JEW327692 JOS327692 JYO327692 KIK327692 KSG327692 LCC327692 LLY327692 LVU327692 MFQ327692 MPM327692 MZI327692 NJE327692 NTA327692 OCW327692 OMS327692 OWO327692 PGK327692 PQG327692 QAC327692 QJY327692 QTU327692 RDQ327692 RNM327692 RXI327692 SHE327692 SRA327692 TAW327692 TKS327692 TUO327692 UEK327692 UOG327692 UYC327692 VHY327692 VRU327692 WBQ327692 WLM327692 WVI327692 A393228 IW393228 SS393228 ACO393228 AMK393228 AWG393228 BGC393228 BPY393228 BZU393228 CJQ393228 CTM393228 DDI393228 DNE393228 DXA393228 EGW393228 EQS393228 FAO393228 FKK393228 FUG393228 GEC393228 GNY393228 GXU393228 HHQ393228 HRM393228 IBI393228 ILE393228 IVA393228 JEW393228 JOS393228 JYO393228 KIK393228 KSG393228 LCC393228 LLY393228 LVU393228 MFQ393228 MPM393228 MZI393228 NJE393228 NTA393228 OCW393228 OMS393228 OWO393228 PGK393228 PQG393228 QAC393228 QJY393228 QTU393228 RDQ393228 RNM393228 RXI393228 SHE393228 SRA393228 TAW393228 TKS393228 TUO393228 UEK393228 UOG393228 UYC393228 VHY393228 VRU393228 WBQ393228 WLM393228 WVI393228 A458764 IW458764 SS458764 ACO458764 AMK458764 AWG458764 BGC458764 BPY458764 BZU458764 CJQ458764 CTM458764 DDI458764 DNE458764 DXA458764 EGW458764 EQS458764 FAO458764 FKK458764 FUG458764 GEC458764 GNY458764 GXU458764 HHQ458764 HRM458764 IBI458764 ILE458764 IVA458764 JEW458764 JOS458764 JYO458764 KIK458764 KSG458764 LCC458764 LLY458764 LVU458764 MFQ458764 MPM458764 MZI458764 NJE458764 NTA458764 OCW458764 OMS458764 OWO458764 PGK458764 PQG458764 QAC458764 QJY458764 QTU458764 RDQ458764 RNM458764 RXI458764 SHE458764 SRA458764 TAW458764 TKS458764 TUO458764 UEK458764 UOG458764 UYC458764 VHY458764 VRU458764 WBQ458764 WLM458764 WVI458764 A524300 IW524300 SS524300 ACO524300 AMK524300 AWG524300 BGC524300 BPY524300 BZU524300 CJQ524300 CTM524300 DDI524300 DNE524300 DXA524300 EGW524300 EQS524300 FAO524300 FKK524300 FUG524300 GEC524300 GNY524300 GXU524300 HHQ524300 HRM524300 IBI524300 ILE524300 IVA524300 JEW524300 JOS524300 JYO524300 KIK524300 KSG524300 LCC524300 LLY524300 LVU524300 MFQ524300 MPM524300 MZI524300 NJE524300 NTA524300 OCW524300 OMS524300 OWO524300 PGK524300 PQG524300 QAC524300 QJY524300 QTU524300 RDQ524300 RNM524300 RXI524300 SHE524300 SRA524300 TAW524300 TKS524300 TUO524300 UEK524300 UOG524300 UYC524300 VHY524300 VRU524300 WBQ524300 WLM524300 WVI524300 A589836 IW589836 SS589836 ACO589836 AMK589836 AWG589836 BGC589836 BPY589836 BZU589836 CJQ589836 CTM589836 DDI589836 DNE589836 DXA589836 EGW589836 EQS589836 FAO589836 FKK589836 FUG589836 GEC589836 GNY589836 GXU589836 HHQ589836 HRM589836 IBI589836 ILE589836 IVA589836 JEW589836 JOS589836 JYO589836 KIK589836 KSG589836 LCC589836 LLY589836 LVU589836 MFQ589836 MPM589836 MZI589836 NJE589836 NTA589836 OCW589836 OMS589836 OWO589836 PGK589836 PQG589836 QAC589836 QJY589836 QTU589836 RDQ589836 RNM589836 RXI589836 SHE589836 SRA589836 TAW589836 TKS589836 TUO589836 UEK589836 UOG589836 UYC589836 VHY589836 VRU589836 WBQ589836 WLM589836 WVI589836 A655372 IW655372 SS655372 ACO655372 AMK655372 AWG655372 BGC655372 BPY655372 BZU655372 CJQ655372 CTM655372 DDI655372 DNE655372 DXA655372 EGW655372 EQS655372 FAO655372 FKK655372 FUG655372 GEC655372 GNY655372 GXU655372 HHQ655372 HRM655372 IBI655372 ILE655372 IVA655372 JEW655372 JOS655372 JYO655372 KIK655372 KSG655372 LCC655372 LLY655372 LVU655372 MFQ655372 MPM655372 MZI655372 NJE655372 NTA655372 OCW655372 OMS655372 OWO655372 PGK655372 PQG655372 QAC655372 QJY655372 QTU655372 RDQ655372 RNM655372 RXI655372 SHE655372 SRA655372 TAW655372 TKS655372 TUO655372 UEK655372 UOG655372 UYC655372 VHY655372 VRU655372 WBQ655372 WLM655372 WVI655372 A720908 IW720908 SS720908 ACO720908 AMK720908 AWG720908 BGC720908 BPY720908 BZU720908 CJQ720908 CTM720908 DDI720908 DNE720908 DXA720908 EGW720908 EQS720908 FAO720908 FKK720908 FUG720908 GEC720908 GNY720908 GXU720908 HHQ720908 HRM720908 IBI720908 ILE720908 IVA720908 JEW720908 JOS720908 JYO720908 KIK720908 KSG720908 LCC720908 LLY720908 LVU720908 MFQ720908 MPM720908 MZI720908 NJE720908 NTA720908 OCW720908 OMS720908 OWO720908 PGK720908 PQG720908 QAC720908 QJY720908 QTU720908 RDQ720908 RNM720908 RXI720908 SHE720908 SRA720908 TAW720908 TKS720908 TUO720908 UEK720908 UOG720908 UYC720908 VHY720908 VRU720908 WBQ720908 WLM720908 WVI720908 A786444 IW786444 SS786444 ACO786444 AMK786444 AWG786444 BGC786444 BPY786444 BZU786444 CJQ786444 CTM786444 DDI786444 DNE786444 DXA786444 EGW786444 EQS786444 FAO786444 FKK786444 FUG786444 GEC786444 GNY786444 GXU786444 HHQ786444 HRM786444 IBI786444 ILE786444 IVA786444 JEW786444 JOS786444 JYO786444 KIK786444 KSG786444 LCC786444 LLY786444 LVU786444 MFQ786444 MPM786444 MZI786444 NJE786444 NTA786444 OCW786444 OMS786444 OWO786444 PGK786444 PQG786444 QAC786444 QJY786444 QTU786444 RDQ786444 RNM786444 RXI786444 SHE786444 SRA786444 TAW786444 TKS786444 TUO786444 UEK786444 UOG786444 UYC786444 VHY786444 VRU786444 WBQ786444 WLM786444 WVI786444 A851980 IW851980 SS851980 ACO851980 AMK851980 AWG851980 BGC851980 BPY851980 BZU851980 CJQ851980 CTM851980 DDI851980 DNE851980 DXA851980 EGW851980 EQS851980 FAO851980 FKK851980 FUG851980 GEC851980 GNY851980 GXU851980 HHQ851980 HRM851980 IBI851980 ILE851980 IVA851980 JEW851980 JOS851980 JYO851980 KIK851980 KSG851980 LCC851980 LLY851980 LVU851980 MFQ851980 MPM851980 MZI851980 NJE851980 NTA851980 OCW851980 OMS851980 OWO851980 PGK851980 PQG851980 QAC851980 QJY851980 QTU851980 RDQ851980 RNM851980 RXI851980 SHE851980 SRA851980 TAW851980 TKS851980 TUO851980 UEK851980 UOG851980 UYC851980 VHY851980 VRU851980 WBQ851980 WLM851980 WVI851980 A917516 IW917516 SS917516 ACO917516 AMK917516 AWG917516 BGC917516 BPY917516 BZU917516 CJQ917516 CTM917516 DDI917516 DNE917516 DXA917516 EGW917516 EQS917516 FAO917516 FKK917516 FUG917516 GEC917516 GNY917516 GXU917516 HHQ917516 HRM917516 IBI917516 ILE917516 IVA917516 JEW917516 JOS917516 JYO917516 KIK917516 KSG917516 LCC917516 LLY917516 LVU917516 MFQ917516 MPM917516 MZI917516 NJE917516 NTA917516 OCW917516 OMS917516 OWO917516 PGK917516 PQG917516 QAC917516 QJY917516 QTU917516 RDQ917516 RNM917516 RXI917516 SHE917516 SRA917516 TAW917516 TKS917516 TUO917516 UEK917516 UOG917516 UYC917516 VHY917516 VRU917516 WBQ917516 WLM917516 WVI917516 A983052 IW983052 SS983052 ACO983052 AMK983052 AWG983052 BGC983052 BPY983052 BZU983052 CJQ983052 CTM983052 DDI983052 DNE983052 DXA983052 EGW983052 EQS983052 FAO983052 FKK983052 FUG983052 GEC983052 GNY983052 GXU983052 HHQ983052 HRM983052 IBI983052 ILE983052 IVA983052 JEW983052 JOS983052 JYO983052 KIK983052 KSG983052 LCC983052 LLY983052 LVU983052 MFQ983052 MPM983052 MZI983052 NJE983052 NTA983052 OCW983052 OMS983052 OWO983052 PGK983052 PQG983052 QAC983052 QJY983052 QTU983052 RDQ983052 RNM983052 RXI983052 SHE983052 SRA983052 TAW983052 TKS983052 TUO983052 UEK983052 UOG983052 UYC983052 VHY983052 VRU983052 WBQ983052 WLM983052 WVI983052">
      <mc:AlternateContent xmlns:x12ac="http://schemas.microsoft.com/office/spreadsheetml/2011/1/ac" xmlns:mc="http://schemas.openxmlformats.org/markup-compatibility/2006">
        <mc:Choice Requires="x12ac">
          <x12ac:list>Käyttö- ja kiinteä omaisuus, Ostopalvelut,"Aineet, tarvikkeet ja muut kustannukset", Matkakustannukset (15% malli), Yksikkökustannus</x12ac:list>
        </mc:Choice>
        <mc:Fallback>
          <formula1>"Käyttö- ja kiinteä omaisuus, Ostopalvelut,Aineet, tarvikkeet ja muut kustannukset, Matkakustannukset (15% malli), Yksikkökustannus"</formula1>
        </mc:Fallback>
      </mc:AlternateContent>
    </dataValidation>
    <dataValidation allowBlank="1" showInputMessage="1" showErrorMessage="1" promptTitle="OHJE" prompt="Voit halutessasi antaa lisätietoja hanketoimintojen kustannuksiin liittyen." sqref="A57:F60 IW57:JB60 SS57:SX60 ACO57:ACT60 AMK57:AMP60 AWG57:AWL60 BGC57:BGH60 BPY57:BQD60 BZU57:BZZ60 CJQ57:CJV60 CTM57:CTR60 DDI57:DDN60 DNE57:DNJ60 DXA57:DXF60 EGW57:EHB60 EQS57:EQX60 FAO57:FAT60 FKK57:FKP60 FUG57:FUL60 GEC57:GEH60 GNY57:GOD60 GXU57:GXZ60 HHQ57:HHV60 HRM57:HRR60 IBI57:IBN60 ILE57:ILJ60 IVA57:IVF60 JEW57:JFB60 JOS57:JOX60 JYO57:JYT60 KIK57:KIP60 KSG57:KSL60 LCC57:LCH60 LLY57:LMD60 LVU57:LVZ60 MFQ57:MFV60 MPM57:MPR60 MZI57:MZN60 NJE57:NJJ60 NTA57:NTF60 OCW57:ODB60 OMS57:OMX60 OWO57:OWT60 PGK57:PGP60 PQG57:PQL60 QAC57:QAH60 QJY57:QKD60 QTU57:QTZ60 RDQ57:RDV60 RNM57:RNR60 RXI57:RXN60 SHE57:SHJ60 SRA57:SRF60 TAW57:TBB60 TKS57:TKX60 TUO57:TUT60 UEK57:UEP60 UOG57:UOL60 UYC57:UYH60 VHY57:VID60 VRU57:VRZ60 WBQ57:WBV60 WLM57:WLR60 WVI57:WVN60 A65593:F65596 IW65593:JB65596 SS65593:SX65596 ACO65593:ACT65596 AMK65593:AMP65596 AWG65593:AWL65596 BGC65593:BGH65596 BPY65593:BQD65596 BZU65593:BZZ65596 CJQ65593:CJV65596 CTM65593:CTR65596 DDI65593:DDN65596 DNE65593:DNJ65596 DXA65593:DXF65596 EGW65593:EHB65596 EQS65593:EQX65596 FAO65593:FAT65596 FKK65593:FKP65596 FUG65593:FUL65596 GEC65593:GEH65596 GNY65593:GOD65596 GXU65593:GXZ65596 HHQ65593:HHV65596 HRM65593:HRR65596 IBI65593:IBN65596 ILE65593:ILJ65596 IVA65593:IVF65596 JEW65593:JFB65596 JOS65593:JOX65596 JYO65593:JYT65596 KIK65593:KIP65596 KSG65593:KSL65596 LCC65593:LCH65596 LLY65593:LMD65596 LVU65593:LVZ65596 MFQ65593:MFV65596 MPM65593:MPR65596 MZI65593:MZN65596 NJE65593:NJJ65596 NTA65593:NTF65596 OCW65593:ODB65596 OMS65593:OMX65596 OWO65593:OWT65596 PGK65593:PGP65596 PQG65593:PQL65596 QAC65593:QAH65596 QJY65593:QKD65596 QTU65593:QTZ65596 RDQ65593:RDV65596 RNM65593:RNR65596 RXI65593:RXN65596 SHE65593:SHJ65596 SRA65593:SRF65596 TAW65593:TBB65596 TKS65593:TKX65596 TUO65593:TUT65596 UEK65593:UEP65596 UOG65593:UOL65596 UYC65593:UYH65596 VHY65593:VID65596 VRU65593:VRZ65596 WBQ65593:WBV65596 WLM65593:WLR65596 WVI65593:WVN65596 A131129:F131132 IW131129:JB131132 SS131129:SX131132 ACO131129:ACT131132 AMK131129:AMP131132 AWG131129:AWL131132 BGC131129:BGH131132 BPY131129:BQD131132 BZU131129:BZZ131132 CJQ131129:CJV131132 CTM131129:CTR131132 DDI131129:DDN131132 DNE131129:DNJ131132 DXA131129:DXF131132 EGW131129:EHB131132 EQS131129:EQX131132 FAO131129:FAT131132 FKK131129:FKP131132 FUG131129:FUL131132 GEC131129:GEH131132 GNY131129:GOD131132 GXU131129:GXZ131132 HHQ131129:HHV131132 HRM131129:HRR131132 IBI131129:IBN131132 ILE131129:ILJ131132 IVA131129:IVF131132 JEW131129:JFB131132 JOS131129:JOX131132 JYO131129:JYT131132 KIK131129:KIP131132 KSG131129:KSL131132 LCC131129:LCH131132 LLY131129:LMD131132 LVU131129:LVZ131132 MFQ131129:MFV131132 MPM131129:MPR131132 MZI131129:MZN131132 NJE131129:NJJ131132 NTA131129:NTF131132 OCW131129:ODB131132 OMS131129:OMX131132 OWO131129:OWT131132 PGK131129:PGP131132 PQG131129:PQL131132 QAC131129:QAH131132 QJY131129:QKD131132 QTU131129:QTZ131132 RDQ131129:RDV131132 RNM131129:RNR131132 RXI131129:RXN131132 SHE131129:SHJ131132 SRA131129:SRF131132 TAW131129:TBB131132 TKS131129:TKX131132 TUO131129:TUT131132 UEK131129:UEP131132 UOG131129:UOL131132 UYC131129:UYH131132 VHY131129:VID131132 VRU131129:VRZ131132 WBQ131129:WBV131132 WLM131129:WLR131132 WVI131129:WVN131132 A196665:F196668 IW196665:JB196668 SS196665:SX196668 ACO196665:ACT196668 AMK196665:AMP196668 AWG196665:AWL196668 BGC196665:BGH196668 BPY196665:BQD196668 BZU196665:BZZ196668 CJQ196665:CJV196668 CTM196665:CTR196668 DDI196665:DDN196668 DNE196665:DNJ196668 DXA196665:DXF196668 EGW196665:EHB196668 EQS196665:EQX196668 FAO196665:FAT196668 FKK196665:FKP196668 FUG196665:FUL196668 GEC196665:GEH196668 GNY196665:GOD196668 GXU196665:GXZ196668 HHQ196665:HHV196668 HRM196665:HRR196668 IBI196665:IBN196668 ILE196665:ILJ196668 IVA196665:IVF196668 JEW196665:JFB196668 JOS196665:JOX196668 JYO196665:JYT196668 KIK196665:KIP196668 KSG196665:KSL196668 LCC196665:LCH196668 LLY196665:LMD196668 LVU196665:LVZ196668 MFQ196665:MFV196668 MPM196665:MPR196668 MZI196665:MZN196668 NJE196665:NJJ196668 NTA196665:NTF196668 OCW196665:ODB196668 OMS196665:OMX196668 OWO196665:OWT196668 PGK196665:PGP196668 PQG196665:PQL196668 QAC196665:QAH196668 QJY196665:QKD196668 QTU196665:QTZ196668 RDQ196665:RDV196668 RNM196665:RNR196668 RXI196665:RXN196668 SHE196665:SHJ196668 SRA196665:SRF196668 TAW196665:TBB196668 TKS196665:TKX196668 TUO196665:TUT196668 UEK196665:UEP196668 UOG196665:UOL196668 UYC196665:UYH196668 VHY196665:VID196668 VRU196665:VRZ196668 WBQ196665:WBV196668 WLM196665:WLR196668 WVI196665:WVN196668 A262201:F262204 IW262201:JB262204 SS262201:SX262204 ACO262201:ACT262204 AMK262201:AMP262204 AWG262201:AWL262204 BGC262201:BGH262204 BPY262201:BQD262204 BZU262201:BZZ262204 CJQ262201:CJV262204 CTM262201:CTR262204 DDI262201:DDN262204 DNE262201:DNJ262204 DXA262201:DXF262204 EGW262201:EHB262204 EQS262201:EQX262204 FAO262201:FAT262204 FKK262201:FKP262204 FUG262201:FUL262204 GEC262201:GEH262204 GNY262201:GOD262204 GXU262201:GXZ262204 HHQ262201:HHV262204 HRM262201:HRR262204 IBI262201:IBN262204 ILE262201:ILJ262204 IVA262201:IVF262204 JEW262201:JFB262204 JOS262201:JOX262204 JYO262201:JYT262204 KIK262201:KIP262204 KSG262201:KSL262204 LCC262201:LCH262204 LLY262201:LMD262204 LVU262201:LVZ262204 MFQ262201:MFV262204 MPM262201:MPR262204 MZI262201:MZN262204 NJE262201:NJJ262204 NTA262201:NTF262204 OCW262201:ODB262204 OMS262201:OMX262204 OWO262201:OWT262204 PGK262201:PGP262204 PQG262201:PQL262204 QAC262201:QAH262204 QJY262201:QKD262204 QTU262201:QTZ262204 RDQ262201:RDV262204 RNM262201:RNR262204 RXI262201:RXN262204 SHE262201:SHJ262204 SRA262201:SRF262204 TAW262201:TBB262204 TKS262201:TKX262204 TUO262201:TUT262204 UEK262201:UEP262204 UOG262201:UOL262204 UYC262201:UYH262204 VHY262201:VID262204 VRU262201:VRZ262204 WBQ262201:WBV262204 WLM262201:WLR262204 WVI262201:WVN262204 A327737:F327740 IW327737:JB327740 SS327737:SX327740 ACO327737:ACT327740 AMK327737:AMP327740 AWG327737:AWL327740 BGC327737:BGH327740 BPY327737:BQD327740 BZU327737:BZZ327740 CJQ327737:CJV327740 CTM327737:CTR327740 DDI327737:DDN327740 DNE327737:DNJ327740 DXA327737:DXF327740 EGW327737:EHB327740 EQS327737:EQX327740 FAO327737:FAT327740 FKK327737:FKP327740 FUG327737:FUL327740 GEC327737:GEH327740 GNY327737:GOD327740 GXU327737:GXZ327740 HHQ327737:HHV327740 HRM327737:HRR327740 IBI327737:IBN327740 ILE327737:ILJ327740 IVA327737:IVF327740 JEW327737:JFB327740 JOS327737:JOX327740 JYO327737:JYT327740 KIK327737:KIP327740 KSG327737:KSL327740 LCC327737:LCH327740 LLY327737:LMD327740 LVU327737:LVZ327740 MFQ327737:MFV327740 MPM327737:MPR327740 MZI327737:MZN327740 NJE327737:NJJ327740 NTA327737:NTF327740 OCW327737:ODB327740 OMS327737:OMX327740 OWO327737:OWT327740 PGK327737:PGP327740 PQG327737:PQL327740 QAC327737:QAH327740 QJY327737:QKD327740 QTU327737:QTZ327740 RDQ327737:RDV327740 RNM327737:RNR327740 RXI327737:RXN327740 SHE327737:SHJ327740 SRA327737:SRF327740 TAW327737:TBB327740 TKS327737:TKX327740 TUO327737:TUT327740 UEK327737:UEP327740 UOG327737:UOL327740 UYC327737:UYH327740 VHY327737:VID327740 VRU327737:VRZ327740 WBQ327737:WBV327740 WLM327737:WLR327740 WVI327737:WVN327740 A393273:F393276 IW393273:JB393276 SS393273:SX393276 ACO393273:ACT393276 AMK393273:AMP393276 AWG393273:AWL393276 BGC393273:BGH393276 BPY393273:BQD393276 BZU393273:BZZ393276 CJQ393273:CJV393276 CTM393273:CTR393276 DDI393273:DDN393276 DNE393273:DNJ393276 DXA393273:DXF393276 EGW393273:EHB393276 EQS393273:EQX393276 FAO393273:FAT393276 FKK393273:FKP393276 FUG393273:FUL393276 GEC393273:GEH393276 GNY393273:GOD393276 GXU393273:GXZ393276 HHQ393273:HHV393276 HRM393273:HRR393276 IBI393273:IBN393276 ILE393273:ILJ393276 IVA393273:IVF393276 JEW393273:JFB393276 JOS393273:JOX393276 JYO393273:JYT393276 KIK393273:KIP393276 KSG393273:KSL393276 LCC393273:LCH393276 LLY393273:LMD393276 LVU393273:LVZ393276 MFQ393273:MFV393276 MPM393273:MPR393276 MZI393273:MZN393276 NJE393273:NJJ393276 NTA393273:NTF393276 OCW393273:ODB393276 OMS393273:OMX393276 OWO393273:OWT393276 PGK393273:PGP393276 PQG393273:PQL393276 QAC393273:QAH393276 QJY393273:QKD393276 QTU393273:QTZ393276 RDQ393273:RDV393276 RNM393273:RNR393276 RXI393273:RXN393276 SHE393273:SHJ393276 SRA393273:SRF393276 TAW393273:TBB393276 TKS393273:TKX393276 TUO393273:TUT393276 UEK393273:UEP393276 UOG393273:UOL393276 UYC393273:UYH393276 VHY393273:VID393276 VRU393273:VRZ393276 WBQ393273:WBV393276 WLM393273:WLR393276 WVI393273:WVN393276 A458809:F458812 IW458809:JB458812 SS458809:SX458812 ACO458809:ACT458812 AMK458809:AMP458812 AWG458809:AWL458812 BGC458809:BGH458812 BPY458809:BQD458812 BZU458809:BZZ458812 CJQ458809:CJV458812 CTM458809:CTR458812 DDI458809:DDN458812 DNE458809:DNJ458812 DXA458809:DXF458812 EGW458809:EHB458812 EQS458809:EQX458812 FAO458809:FAT458812 FKK458809:FKP458812 FUG458809:FUL458812 GEC458809:GEH458812 GNY458809:GOD458812 GXU458809:GXZ458812 HHQ458809:HHV458812 HRM458809:HRR458812 IBI458809:IBN458812 ILE458809:ILJ458812 IVA458809:IVF458812 JEW458809:JFB458812 JOS458809:JOX458812 JYO458809:JYT458812 KIK458809:KIP458812 KSG458809:KSL458812 LCC458809:LCH458812 LLY458809:LMD458812 LVU458809:LVZ458812 MFQ458809:MFV458812 MPM458809:MPR458812 MZI458809:MZN458812 NJE458809:NJJ458812 NTA458809:NTF458812 OCW458809:ODB458812 OMS458809:OMX458812 OWO458809:OWT458812 PGK458809:PGP458812 PQG458809:PQL458812 QAC458809:QAH458812 QJY458809:QKD458812 QTU458809:QTZ458812 RDQ458809:RDV458812 RNM458809:RNR458812 RXI458809:RXN458812 SHE458809:SHJ458812 SRA458809:SRF458812 TAW458809:TBB458812 TKS458809:TKX458812 TUO458809:TUT458812 UEK458809:UEP458812 UOG458809:UOL458812 UYC458809:UYH458812 VHY458809:VID458812 VRU458809:VRZ458812 WBQ458809:WBV458812 WLM458809:WLR458812 WVI458809:WVN458812 A524345:F524348 IW524345:JB524348 SS524345:SX524348 ACO524345:ACT524348 AMK524345:AMP524348 AWG524345:AWL524348 BGC524345:BGH524348 BPY524345:BQD524348 BZU524345:BZZ524348 CJQ524345:CJV524348 CTM524345:CTR524348 DDI524345:DDN524348 DNE524345:DNJ524348 DXA524345:DXF524348 EGW524345:EHB524348 EQS524345:EQX524348 FAO524345:FAT524348 FKK524345:FKP524348 FUG524345:FUL524348 GEC524345:GEH524348 GNY524345:GOD524348 GXU524345:GXZ524348 HHQ524345:HHV524348 HRM524345:HRR524348 IBI524345:IBN524348 ILE524345:ILJ524348 IVA524345:IVF524348 JEW524345:JFB524348 JOS524345:JOX524348 JYO524345:JYT524348 KIK524345:KIP524348 KSG524345:KSL524348 LCC524345:LCH524348 LLY524345:LMD524348 LVU524345:LVZ524348 MFQ524345:MFV524348 MPM524345:MPR524348 MZI524345:MZN524348 NJE524345:NJJ524348 NTA524345:NTF524348 OCW524345:ODB524348 OMS524345:OMX524348 OWO524345:OWT524348 PGK524345:PGP524348 PQG524345:PQL524348 QAC524345:QAH524348 QJY524345:QKD524348 QTU524345:QTZ524348 RDQ524345:RDV524348 RNM524345:RNR524348 RXI524345:RXN524348 SHE524345:SHJ524348 SRA524345:SRF524348 TAW524345:TBB524348 TKS524345:TKX524348 TUO524345:TUT524348 UEK524345:UEP524348 UOG524345:UOL524348 UYC524345:UYH524348 VHY524345:VID524348 VRU524345:VRZ524348 WBQ524345:WBV524348 WLM524345:WLR524348 WVI524345:WVN524348 A589881:F589884 IW589881:JB589884 SS589881:SX589884 ACO589881:ACT589884 AMK589881:AMP589884 AWG589881:AWL589884 BGC589881:BGH589884 BPY589881:BQD589884 BZU589881:BZZ589884 CJQ589881:CJV589884 CTM589881:CTR589884 DDI589881:DDN589884 DNE589881:DNJ589884 DXA589881:DXF589884 EGW589881:EHB589884 EQS589881:EQX589884 FAO589881:FAT589884 FKK589881:FKP589884 FUG589881:FUL589884 GEC589881:GEH589884 GNY589881:GOD589884 GXU589881:GXZ589884 HHQ589881:HHV589884 HRM589881:HRR589884 IBI589881:IBN589884 ILE589881:ILJ589884 IVA589881:IVF589884 JEW589881:JFB589884 JOS589881:JOX589884 JYO589881:JYT589884 KIK589881:KIP589884 KSG589881:KSL589884 LCC589881:LCH589884 LLY589881:LMD589884 LVU589881:LVZ589884 MFQ589881:MFV589884 MPM589881:MPR589884 MZI589881:MZN589884 NJE589881:NJJ589884 NTA589881:NTF589884 OCW589881:ODB589884 OMS589881:OMX589884 OWO589881:OWT589884 PGK589881:PGP589884 PQG589881:PQL589884 QAC589881:QAH589884 QJY589881:QKD589884 QTU589881:QTZ589884 RDQ589881:RDV589884 RNM589881:RNR589884 RXI589881:RXN589884 SHE589881:SHJ589884 SRA589881:SRF589884 TAW589881:TBB589884 TKS589881:TKX589884 TUO589881:TUT589884 UEK589881:UEP589884 UOG589881:UOL589884 UYC589881:UYH589884 VHY589881:VID589884 VRU589881:VRZ589884 WBQ589881:WBV589884 WLM589881:WLR589884 WVI589881:WVN589884 A655417:F655420 IW655417:JB655420 SS655417:SX655420 ACO655417:ACT655420 AMK655417:AMP655420 AWG655417:AWL655420 BGC655417:BGH655420 BPY655417:BQD655420 BZU655417:BZZ655420 CJQ655417:CJV655420 CTM655417:CTR655420 DDI655417:DDN655420 DNE655417:DNJ655420 DXA655417:DXF655420 EGW655417:EHB655420 EQS655417:EQX655420 FAO655417:FAT655420 FKK655417:FKP655420 FUG655417:FUL655420 GEC655417:GEH655420 GNY655417:GOD655420 GXU655417:GXZ655420 HHQ655417:HHV655420 HRM655417:HRR655420 IBI655417:IBN655420 ILE655417:ILJ655420 IVA655417:IVF655420 JEW655417:JFB655420 JOS655417:JOX655420 JYO655417:JYT655420 KIK655417:KIP655420 KSG655417:KSL655420 LCC655417:LCH655420 LLY655417:LMD655420 LVU655417:LVZ655420 MFQ655417:MFV655420 MPM655417:MPR655420 MZI655417:MZN655420 NJE655417:NJJ655420 NTA655417:NTF655420 OCW655417:ODB655420 OMS655417:OMX655420 OWO655417:OWT655420 PGK655417:PGP655420 PQG655417:PQL655420 QAC655417:QAH655420 QJY655417:QKD655420 QTU655417:QTZ655420 RDQ655417:RDV655420 RNM655417:RNR655420 RXI655417:RXN655420 SHE655417:SHJ655420 SRA655417:SRF655420 TAW655417:TBB655420 TKS655417:TKX655420 TUO655417:TUT655420 UEK655417:UEP655420 UOG655417:UOL655420 UYC655417:UYH655420 VHY655417:VID655420 VRU655417:VRZ655420 WBQ655417:WBV655420 WLM655417:WLR655420 WVI655417:WVN655420 A720953:F720956 IW720953:JB720956 SS720953:SX720956 ACO720953:ACT720956 AMK720953:AMP720956 AWG720953:AWL720956 BGC720953:BGH720956 BPY720953:BQD720956 BZU720953:BZZ720956 CJQ720953:CJV720956 CTM720953:CTR720956 DDI720953:DDN720956 DNE720953:DNJ720956 DXA720953:DXF720956 EGW720953:EHB720956 EQS720953:EQX720956 FAO720953:FAT720956 FKK720953:FKP720956 FUG720953:FUL720956 GEC720953:GEH720956 GNY720953:GOD720956 GXU720953:GXZ720956 HHQ720953:HHV720956 HRM720953:HRR720956 IBI720953:IBN720956 ILE720953:ILJ720956 IVA720953:IVF720956 JEW720953:JFB720956 JOS720953:JOX720956 JYO720953:JYT720956 KIK720953:KIP720956 KSG720953:KSL720956 LCC720953:LCH720956 LLY720953:LMD720956 LVU720953:LVZ720956 MFQ720953:MFV720956 MPM720953:MPR720956 MZI720953:MZN720956 NJE720953:NJJ720956 NTA720953:NTF720956 OCW720953:ODB720956 OMS720953:OMX720956 OWO720953:OWT720956 PGK720953:PGP720956 PQG720953:PQL720956 QAC720953:QAH720956 QJY720953:QKD720956 QTU720953:QTZ720956 RDQ720953:RDV720956 RNM720953:RNR720956 RXI720953:RXN720956 SHE720953:SHJ720956 SRA720953:SRF720956 TAW720953:TBB720956 TKS720953:TKX720956 TUO720953:TUT720956 UEK720953:UEP720956 UOG720953:UOL720956 UYC720953:UYH720956 VHY720953:VID720956 VRU720953:VRZ720956 WBQ720953:WBV720956 WLM720953:WLR720956 WVI720953:WVN720956 A786489:F786492 IW786489:JB786492 SS786489:SX786492 ACO786489:ACT786492 AMK786489:AMP786492 AWG786489:AWL786492 BGC786489:BGH786492 BPY786489:BQD786492 BZU786489:BZZ786492 CJQ786489:CJV786492 CTM786489:CTR786492 DDI786489:DDN786492 DNE786489:DNJ786492 DXA786489:DXF786492 EGW786489:EHB786492 EQS786489:EQX786492 FAO786489:FAT786492 FKK786489:FKP786492 FUG786489:FUL786492 GEC786489:GEH786492 GNY786489:GOD786492 GXU786489:GXZ786492 HHQ786489:HHV786492 HRM786489:HRR786492 IBI786489:IBN786492 ILE786489:ILJ786492 IVA786489:IVF786492 JEW786489:JFB786492 JOS786489:JOX786492 JYO786489:JYT786492 KIK786489:KIP786492 KSG786489:KSL786492 LCC786489:LCH786492 LLY786489:LMD786492 LVU786489:LVZ786492 MFQ786489:MFV786492 MPM786489:MPR786492 MZI786489:MZN786492 NJE786489:NJJ786492 NTA786489:NTF786492 OCW786489:ODB786492 OMS786489:OMX786492 OWO786489:OWT786492 PGK786489:PGP786492 PQG786489:PQL786492 QAC786489:QAH786492 QJY786489:QKD786492 QTU786489:QTZ786492 RDQ786489:RDV786492 RNM786489:RNR786492 RXI786489:RXN786492 SHE786489:SHJ786492 SRA786489:SRF786492 TAW786489:TBB786492 TKS786489:TKX786492 TUO786489:TUT786492 UEK786489:UEP786492 UOG786489:UOL786492 UYC786489:UYH786492 VHY786489:VID786492 VRU786489:VRZ786492 WBQ786489:WBV786492 WLM786489:WLR786492 WVI786489:WVN786492 A852025:F852028 IW852025:JB852028 SS852025:SX852028 ACO852025:ACT852028 AMK852025:AMP852028 AWG852025:AWL852028 BGC852025:BGH852028 BPY852025:BQD852028 BZU852025:BZZ852028 CJQ852025:CJV852028 CTM852025:CTR852028 DDI852025:DDN852028 DNE852025:DNJ852028 DXA852025:DXF852028 EGW852025:EHB852028 EQS852025:EQX852028 FAO852025:FAT852028 FKK852025:FKP852028 FUG852025:FUL852028 GEC852025:GEH852028 GNY852025:GOD852028 GXU852025:GXZ852028 HHQ852025:HHV852028 HRM852025:HRR852028 IBI852025:IBN852028 ILE852025:ILJ852028 IVA852025:IVF852028 JEW852025:JFB852028 JOS852025:JOX852028 JYO852025:JYT852028 KIK852025:KIP852028 KSG852025:KSL852028 LCC852025:LCH852028 LLY852025:LMD852028 LVU852025:LVZ852028 MFQ852025:MFV852028 MPM852025:MPR852028 MZI852025:MZN852028 NJE852025:NJJ852028 NTA852025:NTF852028 OCW852025:ODB852028 OMS852025:OMX852028 OWO852025:OWT852028 PGK852025:PGP852028 PQG852025:PQL852028 QAC852025:QAH852028 QJY852025:QKD852028 QTU852025:QTZ852028 RDQ852025:RDV852028 RNM852025:RNR852028 RXI852025:RXN852028 SHE852025:SHJ852028 SRA852025:SRF852028 TAW852025:TBB852028 TKS852025:TKX852028 TUO852025:TUT852028 UEK852025:UEP852028 UOG852025:UOL852028 UYC852025:UYH852028 VHY852025:VID852028 VRU852025:VRZ852028 WBQ852025:WBV852028 WLM852025:WLR852028 WVI852025:WVN852028 A917561:F917564 IW917561:JB917564 SS917561:SX917564 ACO917561:ACT917564 AMK917561:AMP917564 AWG917561:AWL917564 BGC917561:BGH917564 BPY917561:BQD917564 BZU917561:BZZ917564 CJQ917561:CJV917564 CTM917561:CTR917564 DDI917561:DDN917564 DNE917561:DNJ917564 DXA917561:DXF917564 EGW917561:EHB917564 EQS917561:EQX917564 FAO917561:FAT917564 FKK917561:FKP917564 FUG917561:FUL917564 GEC917561:GEH917564 GNY917561:GOD917564 GXU917561:GXZ917564 HHQ917561:HHV917564 HRM917561:HRR917564 IBI917561:IBN917564 ILE917561:ILJ917564 IVA917561:IVF917564 JEW917561:JFB917564 JOS917561:JOX917564 JYO917561:JYT917564 KIK917561:KIP917564 KSG917561:KSL917564 LCC917561:LCH917564 LLY917561:LMD917564 LVU917561:LVZ917564 MFQ917561:MFV917564 MPM917561:MPR917564 MZI917561:MZN917564 NJE917561:NJJ917564 NTA917561:NTF917564 OCW917561:ODB917564 OMS917561:OMX917564 OWO917561:OWT917564 PGK917561:PGP917564 PQG917561:PQL917564 QAC917561:QAH917564 QJY917561:QKD917564 QTU917561:QTZ917564 RDQ917561:RDV917564 RNM917561:RNR917564 RXI917561:RXN917564 SHE917561:SHJ917564 SRA917561:SRF917564 TAW917561:TBB917564 TKS917561:TKX917564 TUO917561:TUT917564 UEK917561:UEP917564 UOG917561:UOL917564 UYC917561:UYH917564 VHY917561:VID917564 VRU917561:VRZ917564 WBQ917561:WBV917564 WLM917561:WLR917564 WVI917561:WVN917564 A983097:F983100 IW983097:JB983100 SS983097:SX983100 ACO983097:ACT983100 AMK983097:AMP983100 AWG983097:AWL983100 BGC983097:BGH983100 BPY983097:BQD983100 BZU983097:BZZ983100 CJQ983097:CJV983100 CTM983097:CTR983100 DDI983097:DDN983100 DNE983097:DNJ983100 DXA983097:DXF983100 EGW983097:EHB983100 EQS983097:EQX983100 FAO983097:FAT983100 FKK983097:FKP983100 FUG983097:FUL983100 GEC983097:GEH983100 GNY983097:GOD983100 GXU983097:GXZ983100 HHQ983097:HHV983100 HRM983097:HRR983100 IBI983097:IBN983100 ILE983097:ILJ983100 IVA983097:IVF983100 JEW983097:JFB983100 JOS983097:JOX983100 JYO983097:JYT983100 KIK983097:KIP983100 KSG983097:KSL983100 LCC983097:LCH983100 LLY983097:LMD983100 LVU983097:LVZ983100 MFQ983097:MFV983100 MPM983097:MPR983100 MZI983097:MZN983100 NJE983097:NJJ983100 NTA983097:NTF983100 OCW983097:ODB983100 OMS983097:OMX983100 OWO983097:OWT983100 PGK983097:PGP983100 PQG983097:PQL983100 QAC983097:QAH983100 QJY983097:QKD983100 QTU983097:QTZ983100 RDQ983097:RDV983100 RNM983097:RNR983100 RXI983097:RXN983100 SHE983097:SHJ983100 SRA983097:SRF983100 TAW983097:TBB983100 TKS983097:TKX983100 TUO983097:TUT983100 UEK983097:UEP983100 UOG983097:UOL983100 UYC983097:UYH983100 VHY983097:VID983100 VRU983097:VRZ983100 WBQ983097:WBV983100 WLM983097:WLR983100 WVI983097:WVN983100"/>
    <dataValidation allowBlank="1" showInputMessage="1" showErrorMessage="1" promptTitle="OHJE" prompt="Kirjaa tähän budjetoidut kustannukset kustannuslajitasolla." sqref="D12 IZ12 SV12 ACR12 AMN12 AWJ12 BGF12 BQB12 BZX12 CJT12 CTP12 DDL12 DNH12 DXD12 EGZ12 EQV12 FAR12 FKN12 FUJ12 GEF12 GOB12 GXX12 HHT12 HRP12 IBL12 ILH12 IVD12 JEZ12 JOV12 JYR12 KIN12 KSJ12 LCF12 LMB12 LVX12 MFT12 MPP12 MZL12 NJH12 NTD12 OCZ12 OMV12 OWR12 PGN12 PQJ12 QAF12 QKB12 QTX12 RDT12 RNP12 RXL12 SHH12 SRD12 TAZ12 TKV12 TUR12 UEN12 UOJ12 UYF12 VIB12 VRX12 WBT12 WLP12 WVL12 D65548 IZ65548 SV65548 ACR65548 AMN65548 AWJ65548 BGF65548 BQB65548 BZX65548 CJT65548 CTP65548 DDL65548 DNH65548 DXD65548 EGZ65548 EQV65548 FAR65548 FKN65548 FUJ65548 GEF65548 GOB65548 GXX65548 HHT65548 HRP65548 IBL65548 ILH65548 IVD65548 JEZ65548 JOV65548 JYR65548 KIN65548 KSJ65548 LCF65548 LMB65548 LVX65548 MFT65548 MPP65548 MZL65548 NJH65548 NTD65548 OCZ65548 OMV65548 OWR65548 PGN65548 PQJ65548 QAF65548 QKB65548 QTX65548 RDT65548 RNP65548 RXL65548 SHH65548 SRD65548 TAZ65548 TKV65548 TUR65548 UEN65548 UOJ65548 UYF65548 VIB65548 VRX65548 WBT65548 WLP65548 WVL65548 D131084 IZ131084 SV131084 ACR131084 AMN131084 AWJ131084 BGF131084 BQB131084 BZX131084 CJT131084 CTP131084 DDL131084 DNH131084 DXD131084 EGZ131084 EQV131084 FAR131084 FKN131084 FUJ131084 GEF131084 GOB131084 GXX131084 HHT131084 HRP131084 IBL131084 ILH131084 IVD131084 JEZ131084 JOV131084 JYR131084 KIN131084 KSJ131084 LCF131084 LMB131084 LVX131084 MFT131084 MPP131084 MZL131084 NJH131084 NTD131084 OCZ131084 OMV131084 OWR131084 PGN131084 PQJ131084 QAF131084 QKB131084 QTX131084 RDT131084 RNP131084 RXL131084 SHH131084 SRD131084 TAZ131084 TKV131084 TUR131084 UEN131084 UOJ131084 UYF131084 VIB131084 VRX131084 WBT131084 WLP131084 WVL131084 D196620 IZ196620 SV196620 ACR196620 AMN196620 AWJ196620 BGF196620 BQB196620 BZX196620 CJT196620 CTP196620 DDL196620 DNH196620 DXD196620 EGZ196620 EQV196620 FAR196620 FKN196620 FUJ196620 GEF196620 GOB196620 GXX196620 HHT196620 HRP196620 IBL196620 ILH196620 IVD196620 JEZ196620 JOV196620 JYR196620 KIN196620 KSJ196620 LCF196620 LMB196620 LVX196620 MFT196620 MPP196620 MZL196620 NJH196620 NTD196620 OCZ196620 OMV196620 OWR196620 PGN196620 PQJ196620 QAF196620 QKB196620 QTX196620 RDT196620 RNP196620 RXL196620 SHH196620 SRD196620 TAZ196620 TKV196620 TUR196620 UEN196620 UOJ196620 UYF196620 VIB196620 VRX196620 WBT196620 WLP196620 WVL196620 D262156 IZ262156 SV262156 ACR262156 AMN262156 AWJ262156 BGF262156 BQB262156 BZX262156 CJT262156 CTP262156 DDL262156 DNH262156 DXD262156 EGZ262156 EQV262156 FAR262156 FKN262156 FUJ262156 GEF262156 GOB262156 GXX262156 HHT262156 HRP262156 IBL262156 ILH262156 IVD262156 JEZ262156 JOV262156 JYR262156 KIN262156 KSJ262156 LCF262156 LMB262156 LVX262156 MFT262156 MPP262156 MZL262156 NJH262156 NTD262156 OCZ262156 OMV262156 OWR262156 PGN262156 PQJ262156 QAF262156 QKB262156 QTX262156 RDT262156 RNP262156 RXL262156 SHH262156 SRD262156 TAZ262156 TKV262156 TUR262156 UEN262156 UOJ262156 UYF262156 VIB262156 VRX262156 WBT262156 WLP262156 WVL262156 D327692 IZ327692 SV327692 ACR327692 AMN327692 AWJ327692 BGF327692 BQB327692 BZX327692 CJT327692 CTP327692 DDL327692 DNH327692 DXD327692 EGZ327692 EQV327692 FAR327692 FKN327692 FUJ327692 GEF327692 GOB327692 GXX327692 HHT327692 HRP327692 IBL327692 ILH327692 IVD327692 JEZ327692 JOV327692 JYR327692 KIN327692 KSJ327692 LCF327692 LMB327692 LVX327692 MFT327692 MPP327692 MZL327692 NJH327692 NTD327692 OCZ327692 OMV327692 OWR327692 PGN327692 PQJ327692 QAF327692 QKB327692 QTX327692 RDT327692 RNP327692 RXL327692 SHH327692 SRD327692 TAZ327692 TKV327692 TUR327692 UEN327692 UOJ327692 UYF327692 VIB327692 VRX327692 WBT327692 WLP327692 WVL327692 D393228 IZ393228 SV393228 ACR393228 AMN393228 AWJ393228 BGF393228 BQB393228 BZX393228 CJT393228 CTP393228 DDL393228 DNH393228 DXD393228 EGZ393228 EQV393228 FAR393228 FKN393228 FUJ393228 GEF393228 GOB393228 GXX393228 HHT393228 HRP393228 IBL393228 ILH393228 IVD393228 JEZ393228 JOV393228 JYR393228 KIN393228 KSJ393228 LCF393228 LMB393228 LVX393228 MFT393228 MPP393228 MZL393228 NJH393228 NTD393228 OCZ393228 OMV393228 OWR393228 PGN393228 PQJ393228 QAF393228 QKB393228 QTX393228 RDT393228 RNP393228 RXL393228 SHH393228 SRD393228 TAZ393228 TKV393228 TUR393228 UEN393228 UOJ393228 UYF393228 VIB393228 VRX393228 WBT393228 WLP393228 WVL393228 D458764 IZ458764 SV458764 ACR458764 AMN458764 AWJ458764 BGF458764 BQB458764 BZX458764 CJT458764 CTP458764 DDL458764 DNH458764 DXD458764 EGZ458764 EQV458764 FAR458764 FKN458764 FUJ458764 GEF458764 GOB458764 GXX458764 HHT458764 HRP458764 IBL458764 ILH458764 IVD458764 JEZ458764 JOV458764 JYR458764 KIN458764 KSJ458764 LCF458764 LMB458764 LVX458764 MFT458764 MPP458764 MZL458764 NJH458764 NTD458764 OCZ458764 OMV458764 OWR458764 PGN458764 PQJ458764 QAF458764 QKB458764 QTX458764 RDT458764 RNP458764 RXL458764 SHH458764 SRD458764 TAZ458764 TKV458764 TUR458764 UEN458764 UOJ458764 UYF458764 VIB458764 VRX458764 WBT458764 WLP458764 WVL458764 D524300 IZ524300 SV524300 ACR524300 AMN524300 AWJ524300 BGF524300 BQB524300 BZX524300 CJT524300 CTP524300 DDL524300 DNH524300 DXD524300 EGZ524300 EQV524300 FAR524300 FKN524300 FUJ524300 GEF524300 GOB524300 GXX524300 HHT524300 HRP524300 IBL524300 ILH524300 IVD524300 JEZ524300 JOV524300 JYR524300 KIN524300 KSJ524300 LCF524300 LMB524300 LVX524300 MFT524300 MPP524300 MZL524300 NJH524300 NTD524300 OCZ524300 OMV524300 OWR524300 PGN524300 PQJ524300 QAF524300 QKB524300 QTX524300 RDT524300 RNP524300 RXL524300 SHH524300 SRD524300 TAZ524300 TKV524300 TUR524300 UEN524300 UOJ524300 UYF524300 VIB524300 VRX524300 WBT524300 WLP524300 WVL524300 D589836 IZ589836 SV589836 ACR589836 AMN589836 AWJ589836 BGF589836 BQB589836 BZX589836 CJT589836 CTP589836 DDL589836 DNH589836 DXD589836 EGZ589836 EQV589836 FAR589836 FKN589836 FUJ589836 GEF589836 GOB589836 GXX589836 HHT589836 HRP589836 IBL589836 ILH589836 IVD589836 JEZ589836 JOV589836 JYR589836 KIN589836 KSJ589836 LCF589836 LMB589836 LVX589836 MFT589836 MPP589836 MZL589836 NJH589836 NTD589836 OCZ589836 OMV589836 OWR589836 PGN589836 PQJ589836 QAF589836 QKB589836 QTX589836 RDT589836 RNP589836 RXL589836 SHH589836 SRD589836 TAZ589836 TKV589836 TUR589836 UEN589836 UOJ589836 UYF589836 VIB589836 VRX589836 WBT589836 WLP589836 WVL589836 D655372 IZ655372 SV655372 ACR655372 AMN655372 AWJ655372 BGF655372 BQB655372 BZX655372 CJT655372 CTP655372 DDL655372 DNH655372 DXD655372 EGZ655372 EQV655372 FAR655372 FKN655372 FUJ655372 GEF655372 GOB655372 GXX655372 HHT655372 HRP655372 IBL655372 ILH655372 IVD655372 JEZ655372 JOV655372 JYR655372 KIN655372 KSJ655372 LCF655372 LMB655372 LVX655372 MFT655372 MPP655372 MZL655372 NJH655372 NTD655372 OCZ655372 OMV655372 OWR655372 PGN655372 PQJ655372 QAF655372 QKB655372 QTX655372 RDT655372 RNP655372 RXL655372 SHH655372 SRD655372 TAZ655372 TKV655372 TUR655372 UEN655372 UOJ655372 UYF655372 VIB655372 VRX655372 WBT655372 WLP655372 WVL655372 D720908 IZ720908 SV720908 ACR720908 AMN720908 AWJ720908 BGF720908 BQB720908 BZX720908 CJT720908 CTP720908 DDL720908 DNH720908 DXD720908 EGZ720908 EQV720908 FAR720908 FKN720908 FUJ720908 GEF720908 GOB720908 GXX720908 HHT720908 HRP720908 IBL720908 ILH720908 IVD720908 JEZ720908 JOV720908 JYR720908 KIN720908 KSJ720908 LCF720908 LMB720908 LVX720908 MFT720908 MPP720908 MZL720908 NJH720908 NTD720908 OCZ720908 OMV720908 OWR720908 PGN720908 PQJ720908 QAF720908 QKB720908 QTX720908 RDT720908 RNP720908 RXL720908 SHH720908 SRD720908 TAZ720908 TKV720908 TUR720908 UEN720908 UOJ720908 UYF720908 VIB720908 VRX720908 WBT720908 WLP720908 WVL720908 D786444 IZ786444 SV786444 ACR786444 AMN786444 AWJ786444 BGF786444 BQB786444 BZX786444 CJT786444 CTP786444 DDL786444 DNH786444 DXD786444 EGZ786444 EQV786444 FAR786444 FKN786444 FUJ786444 GEF786444 GOB786444 GXX786444 HHT786444 HRP786444 IBL786444 ILH786444 IVD786444 JEZ786444 JOV786444 JYR786444 KIN786444 KSJ786444 LCF786444 LMB786444 LVX786444 MFT786444 MPP786444 MZL786444 NJH786444 NTD786444 OCZ786444 OMV786444 OWR786444 PGN786444 PQJ786444 QAF786444 QKB786444 QTX786444 RDT786444 RNP786444 RXL786444 SHH786444 SRD786444 TAZ786444 TKV786444 TUR786444 UEN786444 UOJ786444 UYF786444 VIB786444 VRX786444 WBT786444 WLP786444 WVL786444 D851980 IZ851980 SV851980 ACR851980 AMN851980 AWJ851980 BGF851980 BQB851980 BZX851980 CJT851980 CTP851980 DDL851980 DNH851980 DXD851980 EGZ851980 EQV851980 FAR851980 FKN851980 FUJ851980 GEF851980 GOB851980 GXX851980 HHT851980 HRP851980 IBL851980 ILH851980 IVD851980 JEZ851980 JOV851980 JYR851980 KIN851980 KSJ851980 LCF851980 LMB851980 LVX851980 MFT851980 MPP851980 MZL851980 NJH851980 NTD851980 OCZ851980 OMV851980 OWR851980 PGN851980 PQJ851980 QAF851980 QKB851980 QTX851980 RDT851980 RNP851980 RXL851980 SHH851980 SRD851980 TAZ851980 TKV851980 TUR851980 UEN851980 UOJ851980 UYF851980 VIB851980 VRX851980 WBT851980 WLP851980 WVL851980 D917516 IZ917516 SV917516 ACR917516 AMN917516 AWJ917516 BGF917516 BQB917516 BZX917516 CJT917516 CTP917516 DDL917516 DNH917516 DXD917516 EGZ917516 EQV917516 FAR917516 FKN917516 FUJ917516 GEF917516 GOB917516 GXX917516 HHT917516 HRP917516 IBL917516 ILH917516 IVD917516 JEZ917516 JOV917516 JYR917516 KIN917516 KSJ917516 LCF917516 LMB917516 LVX917516 MFT917516 MPP917516 MZL917516 NJH917516 NTD917516 OCZ917516 OMV917516 OWR917516 PGN917516 PQJ917516 QAF917516 QKB917516 QTX917516 RDT917516 RNP917516 RXL917516 SHH917516 SRD917516 TAZ917516 TKV917516 TUR917516 UEN917516 UOJ917516 UYF917516 VIB917516 VRX917516 WBT917516 WLP917516 WVL917516 D983052 IZ983052 SV983052 ACR983052 AMN983052 AWJ983052 BGF983052 BQB983052 BZX983052 CJT983052 CTP983052 DDL983052 DNH983052 DXD983052 EGZ983052 EQV983052 FAR983052 FKN983052 FUJ983052 GEF983052 GOB983052 GXX983052 HHT983052 HRP983052 IBL983052 ILH983052 IVD983052 JEZ983052 JOV983052 JYR983052 KIN983052 KSJ983052 LCF983052 LMB983052 LVX983052 MFT983052 MPP983052 MZL983052 NJH983052 NTD983052 OCZ983052 OMV983052 OWR983052 PGN983052 PQJ983052 QAF983052 QKB983052 QTX983052 RDT983052 RNP983052 RXL983052 SHH983052 SRD983052 TAZ983052 TKV983052 TUR983052 UEN983052 UOJ983052 UYF983052 VIB983052 VRX983052 WBT983052 WLP983052 WVL983052"/>
    <dataValidation allowBlank="1" showInputMessage="1" showErrorMessage="1" promptTitle="OHJE" prompt="Kirjaa budetin toiminto-välilehdille hakemuslomakkeelle kirjaamasi toiminnot yksi kerrallaan." sqref="G10 JC10 SY10 ACU10 AMQ10 AWM10 BGI10 BQE10 CAA10 CJW10 CTS10 DDO10 DNK10 DXG10 EHC10 EQY10 FAU10 FKQ10 FUM10 GEI10 GOE10 GYA10 HHW10 HRS10 IBO10 ILK10 IVG10 JFC10 JOY10 JYU10 KIQ10 KSM10 LCI10 LME10 LWA10 MFW10 MPS10 MZO10 NJK10 NTG10 ODC10 OMY10 OWU10 PGQ10 PQM10 QAI10 QKE10 QUA10 RDW10 RNS10 RXO10 SHK10 SRG10 TBC10 TKY10 TUU10 UEQ10 UOM10 UYI10 VIE10 VSA10 WBW10 WLS10 WVO10 G65546 JC65546 SY65546 ACU65546 AMQ65546 AWM65546 BGI65546 BQE65546 CAA65546 CJW65546 CTS65546 DDO65546 DNK65546 DXG65546 EHC65546 EQY65546 FAU65546 FKQ65546 FUM65546 GEI65546 GOE65546 GYA65546 HHW65546 HRS65546 IBO65546 ILK65546 IVG65546 JFC65546 JOY65546 JYU65546 KIQ65546 KSM65546 LCI65546 LME65546 LWA65546 MFW65546 MPS65546 MZO65546 NJK65546 NTG65546 ODC65546 OMY65546 OWU65546 PGQ65546 PQM65546 QAI65546 QKE65546 QUA65546 RDW65546 RNS65546 RXO65546 SHK65546 SRG65546 TBC65546 TKY65546 TUU65546 UEQ65546 UOM65546 UYI65546 VIE65546 VSA65546 WBW65546 WLS65546 WVO65546 G131082 JC131082 SY131082 ACU131082 AMQ131082 AWM131082 BGI131082 BQE131082 CAA131082 CJW131082 CTS131082 DDO131082 DNK131082 DXG131082 EHC131082 EQY131082 FAU131082 FKQ131082 FUM131082 GEI131082 GOE131082 GYA131082 HHW131082 HRS131082 IBO131082 ILK131082 IVG131082 JFC131082 JOY131082 JYU131082 KIQ131082 KSM131082 LCI131082 LME131082 LWA131082 MFW131082 MPS131082 MZO131082 NJK131082 NTG131082 ODC131082 OMY131082 OWU131082 PGQ131082 PQM131082 QAI131082 QKE131082 QUA131082 RDW131082 RNS131082 RXO131082 SHK131082 SRG131082 TBC131082 TKY131082 TUU131082 UEQ131082 UOM131082 UYI131082 VIE131082 VSA131082 WBW131082 WLS131082 WVO131082 G196618 JC196618 SY196618 ACU196618 AMQ196618 AWM196618 BGI196618 BQE196618 CAA196618 CJW196618 CTS196618 DDO196618 DNK196618 DXG196618 EHC196618 EQY196618 FAU196618 FKQ196618 FUM196618 GEI196618 GOE196618 GYA196618 HHW196618 HRS196618 IBO196618 ILK196618 IVG196618 JFC196618 JOY196618 JYU196618 KIQ196618 KSM196618 LCI196618 LME196618 LWA196618 MFW196618 MPS196618 MZO196618 NJK196618 NTG196618 ODC196618 OMY196618 OWU196618 PGQ196618 PQM196618 QAI196618 QKE196618 QUA196618 RDW196618 RNS196618 RXO196618 SHK196618 SRG196618 TBC196618 TKY196618 TUU196618 UEQ196618 UOM196618 UYI196618 VIE196618 VSA196618 WBW196618 WLS196618 WVO196618 G262154 JC262154 SY262154 ACU262154 AMQ262154 AWM262154 BGI262154 BQE262154 CAA262154 CJW262154 CTS262154 DDO262154 DNK262154 DXG262154 EHC262154 EQY262154 FAU262154 FKQ262154 FUM262154 GEI262154 GOE262154 GYA262154 HHW262154 HRS262154 IBO262154 ILK262154 IVG262154 JFC262154 JOY262154 JYU262154 KIQ262154 KSM262154 LCI262154 LME262154 LWA262154 MFW262154 MPS262154 MZO262154 NJK262154 NTG262154 ODC262154 OMY262154 OWU262154 PGQ262154 PQM262154 QAI262154 QKE262154 QUA262154 RDW262154 RNS262154 RXO262154 SHK262154 SRG262154 TBC262154 TKY262154 TUU262154 UEQ262154 UOM262154 UYI262154 VIE262154 VSA262154 WBW262154 WLS262154 WVO262154 G327690 JC327690 SY327690 ACU327690 AMQ327690 AWM327690 BGI327690 BQE327690 CAA327690 CJW327690 CTS327690 DDO327690 DNK327690 DXG327690 EHC327690 EQY327690 FAU327690 FKQ327690 FUM327690 GEI327690 GOE327690 GYA327690 HHW327690 HRS327690 IBO327690 ILK327690 IVG327690 JFC327690 JOY327690 JYU327690 KIQ327690 KSM327690 LCI327690 LME327690 LWA327690 MFW327690 MPS327690 MZO327690 NJK327690 NTG327690 ODC327690 OMY327690 OWU327690 PGQ327690 PQM327690 QAI327690 QKE327690 QUA327690 RDW327690 RNS327690 RXO327690 SHK327690 SRG327690 TBC327690 TKY327690 TUU327690 UEQ327690 UOM327690 UYI327690 VIE327690 VSA327690 WBW327690 WLS327690 WVO327690 G393226 JC393226 SY393226 ACU393226 AMQ393226 AWM393226 BGI393226 BQE393226 CAA393226 CJW393226 CTS393226 DDO393226 DNK393226 DXG393226 EHC393226 EQY393226 FAU393226 FKQ393226 FUM393226 GEI393226 GOE393226 GYA393226 HHW393226 HRS393226 IBO393226 ILK393226 IVG393226 JFC393226 JOY393226 JYU393226 KIQ393226 KSM393226 LCI393226 LME393226 LWA393226 MFW393226 MPS393226 MZO393226 NJK393226 NTG393226 ODC393226 OMY393226 OWU393226 PGQ393226 PQM393226 QAI393226 QKE393226 QUA393226 RDW393226 RNS393226 RXO393226 SHK393226 SRG393226 TBC393226 TKY393226 TUU393226 UEQ393226 UOM393226 UYI393226 VIE393226 VSA393226 WBW393226 WLS393226 WVO393226 G458762 JC458762 SY458762 ACU458762 AMQ458762 AWM458762 BGI458762 BQE458762 CAA458762 CJW458762 CTS458762 DDO458762 DNK458762 DXG458762 EHC458762 EQY458762 FAU458762 FKQ458762 FUM458762 GEI458762 GOE458762 GYA458762 HHW458762 HRS458762 IBO458762 ILK458762 IVG458762 JFC458762 JOY458762 JYU458762 KIQ458762 KSM458762 LCI458762 LME458762 LWA458762 MFW458762 MPS458762 MZO458762 NJK458762 NTG458762 ODC458762 OMY458762 OWU458762 PGQ458762 PQM458762 QAI458762 QKE458762 QUA458762 RDW458762 RNS458762 RXO458762 SHK458762 SRG458762 TBC458762 TKY458762 TUU458762 UEQ458762 UOM458762 UYI458762 VIE458762 VSA458762 WBW458762 WLS458762 WVO458762 G524298 JC524298 SY524298 ACU524298 AMQ524298 AWM524298 BGI524298 BQE524298 CAA524298 CJW524298 CTS524298 DDO524298 DNK524298 DXG524298 EHC524298 EQY524298 FAU524298 FKQ524298 FUM524298 GEI524298 GOE524298 GYA524298 HHW524298 HRS524298 IBO524298 ILK524298 IVG524298 JFC524298 JOY524298 JYU524298 KIQ524298 KSM524298 LCI524298 LME524298 LWA524298 MFW524298 MPS524298 MZO524298 NJK524298 NTG524298 ODC524298 OMY524298 OWU524298 PGQ524298 PQM524298 QAI524298 QKE524298 QUA524298 RDW524298 RNS524298 RXO524298 SHK524298 SRG524298 TBC524298 TKY524298 TUU524298 UEQ524298 UOM524298 UYI524298 VIE524298 VSA524298 WBW524298 WLS524298 WVO524298 G589834 JC589834 SY589834 ACU589834 AMQ589834 AWM589834 BGI589834 BQE589834 CAA589834 CJW589834 CTS589834 DDO589834 DNK589834 DXG589834 EHC589834 EQY589834 FAU589834 FKQ589834 FUM589834 GEI589834 GOE589834 GYA589834 HHW589834 HRS589834 IBO589834 ILK589834 IVG589834 JFC589834 JOY589834 JYU589834 KIQ589834 KSM589834 LCI589834 LME589834 LWA589834 MFW589834 MPS589834 MZO589834 NJK589834 NTG589834 ODC589834 OMY589834 OWU589834 PGQ589834 PQM589834 QAI589834 QKE589834 QUA589834 RDW589834 RNS589834 RXO589834 SHK589834 SRG589834 TBC589834 TKY589834 TUU589834 UEQ589834 UOM589834 UYI589834 VIE589834 VSA589834 WBW589834 WLS589834 WVO589834 G655370 JC655370 SY655370 ACU655370 AMQ655370 AWM655370 BGI655370 BQE655370 CAA655370 CJW655370 CTS655370 DDO655370 DNK655370 DXG655370 EHC655370 EQY655370 FAU655370 FKQ655370 FUM655370 GEI655370 GOE655370 GYA655370 HHW655370 HRS655370 IBO655370 ILK655370 IVG655370 JFC655370 JOY655370 JYU655370 KIQ655370 KSM655370 LCI655370 LME655370 LWA655370 MFW655370 MPS655370 MZO655370 NJK655370 NTG655370 ODC655370 OMY655370 OWU655370 PGQ655370 PQM655370 QAI655370 QKE655370 QUA655370 RDW655370 RNS655370 RXO655370 SHK655370 SRG655370 TBC655370 TKY655370 TUU655370 UEQ655370 UOM655370 UYI655370 VIE655370 VSA655370 WBW655370 WLS655370 WVO655370 G720906 JC720906 SY720906 ACU720906 AMQ720906 AWM720906 BGI720906 BQE720906 CAA720906 CJW720906 CTS720906 DDO720906 DNK720906 DXG720906 EHC720906 EQY720906 FAU720906 FKQ720906 FUM720906 GEI720906 GOE720906 GYA720906 HHW720906 HRS720906 IBO720906 ILK720906 IVG720906 JFC720906 JOY720906 JYU720906 KIQ720906 KSM720906 LCI720906 LME720906 LWA720906 MFW720906 MPS720906 MZO720906 NJK720906 NTG720906 ODC720906 OMY720906 OWU720906 PGQ720906 PQM720906 QAI720906 QKE720906 QUA720906 RDW720906 RNS720906 RXO720906 SHK720906 SRG720906 TBC720906 TKY720906 TUU720906 UEQ720906 UOM720906 UYI720906 VIE720906 VSA720906 WBW720906 WLS720906 WVO720906 G786442 JC786442 SY786442 ACU786442 AMQ786442 AWM786442 BGI786442 BQE786442 CAA786442 CJW786442 CTS786442 DDO786442 DNK786442 DXG786442 EHC786442 EQY786442 FAU786442 FKQ786442 FUM786442 GEI786442 GOE786442 GYA786442 HHW786442 HRS786442 IBO786442 ILK786442 IVG786442 JFC786442 JOY786442 JYU786442 KIQ786442 KSM786442 LCI786442 LME786442 LWA786442 MFW786442 MPS786442 MZO786442 NJK786442 NTG786442 ODC786442 OMY786442 OWU786442 PGQ786442 PQM786442 QAI786442 QKE786442 QUA786442 RDW786442 RNS786442 RXO786442 SHK786442 SRG786442 TBC786442 TKY786442 TUU786442 UEQ786442 UOM786442 UYI786442 VIE786442 VSA786442 WBW786442 WLS786442 WVO786442 G851978 JC851978 SY851978 ACU851978 AMQ851978 AWM851978 BGI851978 BQE851978 CAA851978 CJW851978 CTS851978 DDO851978 DNK851978 DXG851978 EHC851978 EQY851978 FAU851978 FKQ851978 FUM851978 GEI851978 GOE851978 GYA851978 HHW851978 HRS851978 IBO851978 ILK851978 IVG851978 JFC851978 JOY851978 JYU851978 KIQ851978 KSM851978 LCI851978 LME851978 LWA851978 MFW851978 MPS851978 MZO851978 NJK851978 NTG851978 ODC851978 OMY851978 OWU851978 PGQ851978 PQM851978 QAI851978 QKE851978 QUA851978 RDW851978 RNS851978 RXO851978 SHK851978 SRG851978 TBC851978 TKY851978 TUU851978 UEQ851978 UOM851978 UYI851978 VIE851978 VSA851978 WBW851978 WLS851978 WVO851978 G917514 JC917514 SY917514 ACU917514 AMQ917514 AWM917514 BGI917514 BQE917514 CAA917514 CJW917514 CTS917514 DDO917514 DNK917514 DXG917514 EHC917514 EQY917514 FAU917514 FKQ917514 FUM917514 GEI917514 GOE917514 GYA917514 HHW917514 HRS917514 IBO917514 ILK917514 IVG917514 JFC917514 JOY917514 JYU917514 KIQ917514 KSM917514 LCI917514 LME917514 LWA917514 MFW917514 MPS917514 MZO917514 NJK917514 NTG917514 ODC917514 OMY917514 OWU917514 PGQ917514 PQM917514 QAI917514 QKE917514 QUA917514 RDW917514 RNS917514 RXO917514 SHK917514 SRG917514 TBC917514 TKY917514 TUU917514 UEQ917514 UOM917514 UYI917514 VIE917514 VSA917514 WBW917514 WLS917514 WVO917514 G983050 JC983050 SY983050 ACU983050 AMQ983050 AWM983050 BGI983050 BQE983050 CAA983050 CJW983050 CTS983050 DDO983050 DNK983050 DXG983050 EHC983050 EQY983050 FAU983050 FKQ983050 FUM983050 GEI983050 GOE983050 GYA983050 HHW983050 HRS983050 IBO983050 ILK983050 IVG983050 JFC983050 JOY983050 JYU983050 KIQ983050 KSM983050 LCI983050 LME983050 LWA983050 MFW983050 MPS983050 MZO983050 NJK983050 NTG983050 ODC983050 OMY983050 OWU983050 PGQ983050 PQM983050 QAI983050 QKE983050 QUA983050 RDW983050 RNS983050 RXO983050 SHK983050 SRG983050 TBC983050 TKY983050 TUU983050 UEQ983050 UOM983050 UYI983050 VIE983050 VSA983050 WBW983050 WLS983050 WVO983050"/>
  </dataValidations>
  <hyperlinks>
    <hyperlink ref="I3:K3" location="'Aloita tästä'!A1" display="PALAA TÄSTÄ KANSISIVULLE"/>
  </hyperlinks>
  <pageMargins left="0.39370078740157483" right="0.70866141732283472" top="0.59055118110236227" bottom="0.39370078740157483" header="0.39370078740157483" footer="0.31496062992125984"/>
  <pageSetup paperSize="9" orientation="landscape" r:id="rId1"/>
  <headerFooter>
    <oddHeader xml:space="preserve">&amp;R&amp;A - &amp;P(&amp;N)
</oddHeader>
  </headerFooter>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K58"/>
  <sheetViews>
    <sheetView showGridLines="0" topLeftCell="A28" zoomScaleNormal="100" workbookViewId="0">
      <selection activeCell="A54" sqref="A54:D54"/>
    </sheetView>
  </sheetViews>
  <sheetFormatPr defaultRowHeight="12.75" x14ac:dyDescent="0.2"/>
  <cols>
    <col min="1" max="1" width="20.42578125" style="154" customWidth="1"/>
    <col min="2" max="2" width="13.7109375" customWidth="1"/>
    <col min="3" max="3" width="29.5703125" customWidth="1"/>
    <col min="4" max="5" width="14.42578125" customWidth="1"/>
    <col min="6" max="6" width="26.28515625" customWidth="1"/>
    <col min="7" max="7" width="18.85546875" style="154" customWidth="1"/>
    <col min="8" max="16384" width="9.140625" style="154"/>
  </cols>
  <sheetData>
    <row r="1" spans="1:11" x14ac:dyDescent="0.2">
      <c r="B1" s="154"/>
      <c r="C1" s="154"/>
    </row>
    <row r="2" spans="1:11" x14ac:dyDescent="0.2">
      <c r="B2" s="154"/>
      <c r="C2" s="154"/>
    </row>
    <row r="3" spans="1:11" x14ac:dyDescent="0.2">
      <c r="I3" s="551" t="s">
        <v>307</v>
      </c>
      <c r="J3" s="552"/>
      <c r="K3" s="553"/>
    </row>
    <row r="4" spans="1:11" customFormat="1" x14ac:dyDescent="0.2"/>
    <row r="5" spans="1:11" customFormat="1" ht="63.75" customHeight="1" x14ac:dyDescent="0.2">
      <c r="A5" s="313" t="s">
        <v>146</v>
      </c>
      <c r="B5" s="817">
        <f>N_HankkeenNimi</f>
        <v>0</v>
      </c>
      <c r="C5" s="818"/>
      <c r="D5" s="818"/>
      <c r="E5" s="818"/>
      <c r="F5" s="818"/>
      <c r="G5" s="819"/>
    </row>
    <row r="6" spans="1:11" x14ac:dyDescent="0.2">
      <c r="A6" s="155"/>
      <c r="B6" s="140"/>
      <c r="C6" s="140"/>
      <c r="D6" s="140"/>
      <c r="E6" s="140"/>
      <c r="F6" s="140"/>
      <c r="G6" s="155"/>
    </row>
    <row r="7" spans="1:11" ht="15" x14ac:dyDescent="0.25">
      <c r="A7" s="310" t="s">
        <v>180</v>
      </c>
      <c r="B7" s="311" t="s">
        <v>176</v>
      </c>
      <c r="C7" s="311"/>
      <c r="D7" s="311"/>
      <c r="E7" s="311"/>
      <c r="F7" s="311"/>
      <c r="G7" s="355">
        <f>SUM(G10:G51)</f>
        <v>0</v>
      </c>
    </row>
    <row r="8" spans="1:11" customFormat="1" x14ac:dyDescent="0.2">
      <c r="A8" s="140"/>
      <c r="B8" s="140"/>
      <c r="C8" s="140"/>
      <c r="D8" s="140"/>
      <c r="E8" s="140"/>
      <c r="F8" s="140"/>
      <c r="G8" s="140"/>
    </row>
    <row r="9" spans="1:11" customFormat="1" ht="60" customHeight="1" x14ac:dyDescent="0.2">
      <c r="A9" s="356" t="s">
        <v>178</v>
      </c>
      <c r="B9" s="356" t="s">
        <v>255</v>
      </c>
      <c r="C9" s="356" t="s">
        <v>179</v>
      </c>
      <c r="D9" s="356" t="s">
        <v>256</v>
      </c>
      <c r="E9" s="352" t="s">
        <v>257</v>
      </c>
      <c r="F9" s="356" t="s">
        <v>250</v>
      </c>
      <c r="G9" s="352" t="s">
        <v>258</v>
      </c>
    </row>
    <row r="10" spans="1:11" customFormat="1" ht="13.35" customHeight="1" x14ac:dyDescent="0.2">
      <c r="A10" s="212"/>
      <c r="B10" s="212"/>
      <c r="C10" s="212"/>
      <c r="D10" s="214"/>
      <c r="E10" s="214"/>
      <c r="F10" s="215"/>
      <c r="G10" s="216"/>
    </row>
    <row r="11" spans="1:11" customFormat="1" ht="13.35" customHeight="1" x14ac:dyDescent="0.2">
      <c r="A11" s="212"/>
      <c r="B11" s="214"/>
      <c r="C11" s="217"/>
      <c r="D11" s="214"/>
      <c r="E11" s="214"/>
      <c r="F11" s="215"/>
      <c r="G11" s="214"/>
    </row>
    <row r="12" spans="1:11" customFormat="1" ht="13.35" customHeight="1" x14ac:dyDescent="0.2">
      <c r="A12" s="212"/>
      <c r="B12" s="214"/>
      <c r="C12" s="217"/>
      <c r="D12" s="214"/>
      <c r="E12" s="214"/>
      <c r="F12" s="215"/>
      <c r="G12" s="214"/>
    </row>
    <row r="13" spans="1:11" ht="13.35" customHeight="1" x14ac:dyDescent="0.2">
      <c r="A13" s="212"/>
      <c r="B13" s="214"/>
      <c r="C13" s="217"/>
      <c r="D13" s="214"/>
      <c r="E13" s="214"/>
      <c r="F13" s="215"/>
      <c r="G13" s="214"/>
    </row>
    <row r="14" spans="1:11" ht="13.35" customHeight="1" x14ac:dyDescent="0.2">
      <c r="A14" s="212"/>
      <c r="B14" s="214"/>
      <c r="C14" s="217"/>
      <c r="D14" s="214"/>
      <c r="E14" s="214"/>
      <c r="F14" s="215"/>
      <c r="G14" s="214"/>
    </row>
    <row r="15" spans="1:11" ht="13.35" customHeight="1" x14ac:dyDescent="0.2">
      <c r="A15" s="212"/>
      <c r="B15" s="214"/>
      <c r="C15" s="217"/>
      <c r="D15" s="214"/>
      <c r="E15" s="214"/>
      <c r="F15" s="215"/>
      <c r="G15" s="214"/>
    </row>
    <row r="16" spans="1:11" ht="13.35" customHeight="1" x14ac:dyDescent="0.2">
      <c r="A16" s="212"/>
      <c r="B16" s="214"/>
      <c r="C16" s="217"/>
      <c r="D16" s="214"/>
      <c r="E16" s="214"/>
      <c r="F16" s="215"/>
      <c r="G16" s="214"/>
    </row>
    <row r="17" spans="1:7" ht="13.35" customHeight="1" x14ac:dyDescent="0.2">
      <c r="A17" s="212"/>
      <c r="B17" s="214"/>
      <c r="C17" s="217"/>
      <c r="D17" s="214"/>
      <c r="E17" s="214"/>
      <c r="F17" s="215"/>
      <c r="G17" s="214"/>
    </row>
    <row r="18" spans="1:7" ht="13.35" customHeight="1" x14ac:dyDescent="0.2">
      <c r="A18" s="212"/>
      <c r="B18" s="214"/>
      <c r="C18" s="217"/>
      <c r="D18" s="214"/>
      <c r="E18" s="214"/>
      <c r="F18" s="215"/>
      <c r="G18" s="214"/>
    </row>
    <row r="19" spans="1:7" ht="13.35" customHeight="1" x14ac:dyDescent="0.2">
      <c r="A19" s="212"/>
      <c r="B19" s="214"/>
      <c r="C19" s="217"/>
      <c r="D19" s="214"/>
      <c r="E19" s="214"/>
      <c r="F19" s="215"/>
      <c r="G19" s="214"/>
    </row>
    <row r="20" spans="1:7" ht="13.15" customHeight="1" x14ac:dyDescent="0.2">
      <c r="A20" s="212"/>
      <c r="B20" s="214"/>
      <c r="C20" s="217"/>
      <c r="D20" s="214"/>
      <c r="E20" s="214"/>
      <c r="F20" s="215"/>
      <c r="G20" s="214"/>
    </row>
    <row r="21" spans="1:7" ht="13.15" customHeight="1" x14ac:dyDescent="0.2">
      <c r="A21" s="212"/>
      <c r="B21" s="214"/>
      <c r="C21" s="217"/>
      <c r="D21" s="214"/>
      <c r="E21" s="214"/>
      <c r="F21" s="215"/>
      <c r="G21" s="214"/>
    </row>
    <row r="22" spans="1:7" ht="13.15" customHeight="1" x14ac:dyDescent="0.2">
      <c r="A22" s="212"/>
      <c r="B22" s="214"/>
      <c r="C22" s="217"/>
      <c r="D22" s="214"/>
      <c r="E22" s="214"/>
      <c r="F22" s="215"/>
      <c r="G22" s="214"/>
    </row>
    <row r="23" spans="1:7" ht="13.15" customHeight="1" x14ac:dyDescent="0.2">
      <c r="A23" s="212"/>
      <c r="B23" s="214"/>
      <c r="C23" s="217"/>
      <c r="D23" s="214"/>
      <c r="E23" s="214"/>
      <c r="F23" s="215"/>
      <c r="G23" s="214"/>
    </row>
    <row r="24" spans="1:7" ht="13.15" customHeight="1" x14ac:dyDescent="0.2">
      <c r="A24" s="212"/>
      <c r="B24" s="214"/>
      <c r="C24" s="217"/>
      <c r="D24" s="214"/>
      <c r="E24" s="214"/>
      <c r="F24" s="215"/>
      <c r="G24" s="214"/>
    </row>
    <row r="25" spans="1:7" ht="13.15" customHeight="1" x14ac:dyDescent="0.2">
      <c r="A25" s="212"/>
      <c r="B25" s="214"/>
      <c r="C25" s="217"/>
      <c r="D25" s="214"/>
      <c r="E25" s="214"/>
      <c r="F25" s="215"/>
      <c r="G25" s="214"/>
    </row>
    <row r="26" spans="1:7" ht="13.15" customHeight="1" x14ac:dyDescent="0.2">
      <c r="A26" s="212"/>
      <c r="B26" s="214"/>
      <c r="C26" s="217"/>
      <c r="D26" s="214"/>
      <c r="E26" s="214"/>
      <c r="F26" s="215"/>
      <c r="G26" s="214"/>
    </row>
    <row r="27" spans="1:7" ht="13.15" customHeight="1" x14ac:dyDescent="0.2">
      <c r="A27" s="212"/>
      <c r="B27" s="214"/>
      <c r="C27" s="217"/>
      <c r="D27" s="214"/>
      <c r="E27" s="214"/>
      <c r="F27" s="215"/>
      <c r="G27" s="214"/>
    </row>
    <row r="28" spans="1:7" ht="13.15" customHeight="1" x14ac:dyDescent="0.2">
      <c r="A28" s="212"/>
      <c r="B28" s="214"/>
      <c r="C28" s="217"/>
      <c r="D28" s="214"/>
      <c r="E28" s="214"/>
      <c r="F28" s="215"/>
      <c r="G28" s="214"/>
    </row>
    <row r="29" spans="1:7" ht="13.15" customHeight="1" x14ac:dyDescent="0.2">
      <c r="A29" s="212"/>
      <c r="B29" s="214"/>
      <c r="C29" s="217"/>
      <c r="D29" s="214"/>
      <c r="E29" s="214"/>
      <c r="F29" s="215"/>
      <c r="G29" s="214"/>
    </row>
    <row r="30" spans="1:7" ht="13.15" customHeight="1" x14ac:dyDescent="0.2">
      <c r="A30" s="212"/>
      <c r="B30" s="214"/>
      <c r="C30" s="217"/>
      <c r="D30" s="214"/>
      <c r="E30" s="214"/>
      <c r="F30" s="215"/>
      <c r="G30" s="214"/>
    </row>
    <row r="31" spans="1:7" ht="13.15" customHeight="1" x14ac:dyDescent="0.2">
      <c r="A31" s="212"/>
      <c r="B31" s="214"/>
      <c r="C31" s="217"/>
      <c r="D31" s="214"/>
      <c r="E31" s="214"/>
      <c r="F31" s="215"/>
      <c r="G31" s="214"/>
    </row>
    <row r="32" spans="1:7" ht="13.15" customHeight="1" x14ac:dyDescent="0.2">
      <c r="A32" s="212"/>
      <c r="B32" s="214"/>
      <c r="C32" s="217"/>
      <c r="D32" s="214"/>
      <c r="E32" s="214"/>
      <c r="F32" s="215"/>
      <c r="G32" s="214"/>
    </row>
    <row r="33" spans="1:7" ht="13.15" customHeight="1" x14ac:dyDescent="0.2">
      <c r="A33" s="212"/>
      <c r="B33" s="214"/>
      <c r="C33" s="217"/>
      <c r="D33" s="214"/>
      <c r="E33" s="214"/>
      <c r="F33" s="215"/>
      <c r="G33" s="214"/>
    </row>
    <row r="34" spans="1:7" ht="13.15" customHeight="1" x14ac:dyDescent="0.2">
      <c r="A34" s="212"/>
      <c r="B34" s="214"/>
      <c r="C34" s="217"/>
      <c r="D34" s="214"/>
      <c r="E34" s="214"/>
      <c r="F34" s="215"/>
      <c r="G34" s="214"/>
    </row>
    <row r="35" spans="1:7" ht="13.15" customHeight="1" x14ac:dyDescent="0.2">
      <c r="A35" s="212"/>
      <c r="B35" s="214"/>
      <c r="C35" s="217"/>
      <c r="D35" s="214"/>
      <c r="E35" s="214"/>
      <c r="F35" s="215"/>
      <c r="G35" s="214"/>
    </row>
    <row r="36" spans="1:7" ht="13.15" customHeight="1" x14ac:dyDescent="0.2">
      <c r="A36" s="212"/>
      <c r="B36" s="214"/>
      <c r="C36" s="217"/>
      <c r="D36" s="214"/>
      <c r="E36" s="214"/>
      <c r="F36" s="215"/>
      <c r="G36" s="214"/>
    </row>
    <row r="37" spans="1:7" ht="13.15" customHeight="1" x14ac:dyDescent="0.2">
      <c r="A37" s="212"/>
      <c r="B37" s="214"/>
      <c r="C37" s="217"/>
      <c r="D37" s="214"/>
      <c r="E37" s="214"/>
      <c r="F37" s="215"/>
      <c r="G37" s="214"/>
    </row>
    <row r="38" spans="1:7" ht="13.15" customHeight="1" x14ac:dyDescent="0.2">
      <c r="A38" s="212"/>
      <c r="B38" s="214"/>
      <c r="C38" s="217"/>
      <c r="D38" s="214"/>
      <c r="E38" s="214"/>
      <c r="F38" s="215"/>
      <c r="G38" s="214"/>
    </row>
    <row r="39" spans="1:7" ht="13.15" customHeight="1" x14ac:dyDescent="0.2">
      <c r="A39" s="212"/>
      <c r="B39" s="214"/>
      <c r="C39" s="217"/>
      <c r="D39" s="214"/>
      <c r="E39" s="214"/>
      <c r="F39" s="215"/>
      <c r="G39" s="214"/>
    </row>
    <row r="40" spans="1:7" ht="13.15" customHeight="1" x14ac:dyDescent="0.2">
      <c r="A40" s="212"/>
      <c r="B40" s="214"/>
      <c r="C40" s="217"/>
      <c r="D40" s="214"/>
      <c r="E40" s="214"/>
      <c r="F40" s="215"/>
      <c r="G40" s="214"/>
    </row>
    <row r="41" spans="1:7" ht="13.15" customHeight="1" x14ac:dyDescent="0.2">
      <c r="A41" s="212"/>
      <c r="B41" s="214"/>
      <c r="C41" s="217"/>
      <c r="D41" s="214"/>
      <c r="E41" s="214"/>
      <c r="F41" s="215"/>
      <c r="G41" s="214"/>
    </row>
    <row r="42" spans="1:7" ht="13.15" customHeight="1" x14ac:dyDescent="0.2">
      <c r="A42" s="212"/>
      <c r="B42" s="214"/>
      <c r="C42" s="217"/>
      <c r="D42" s="214"/>
      <c r="E42" s="214"/>
      <c r="F42" s="215"/>
      <c r="G42" s="214"/>
    </row>
    <row r="43" spans="1:7" ht="13.15" customHeight="1" x14ac:dyDescent="0.2">
      <c r="A43" s="212"/>
      <c r="B43" s="214"/>
      <c r="C43" s="217"/>
      <c r="D43" s="214"/>
      <c r="E43" s="214"/>
      <c r="F43" s="215"/>
      <c r="G43" s="214"/>
    </row>
    <row r="44" spans="1:7" ht="13.15" customHeight="1" x14ac:dyDescent="0.2">
      <c r="A44" s="212"/>
      <c r="B44" s="214"/>
      <c r="C44" s="217"/>
      <c r="D44" s="214"/>
      <c r="E44" s="214"/>
      <c r="F44" s="215"/>
      <c r="G44" s="214"/>
    </row>
    <row r="45" spans="1:7" ht="13.15" customHeight="1" x14ac:dyDescent="0.2">
      <c r="A45" s="212"/>
      <c r="B45" s="214"/>
      <c r="C45" s="217"/>
      <c r="D45" s="214"/>
      <c r="E45" s="214"/>
      <c r="F45" s="215"/>
      <c r="G45" s="214"/>
    </row>
    <row r="46" spans="1:7" ht="13.15" customHeight="1" x14ac:dyDescent="0.2">
      <c r="A46" s="212"/>
      <c r="B46" s="214"/>
      <c r="C46" s="217"/>
      <c r="D46" s="214"/>
      <c r="E46" s="214"/>
      <c r="F46" s="215"/>
      <c r="G46" s="214"/>
    </row>
    <row r="47" spans="1:7" ht="13.15" customHeight="1" x14ac:dyDescent="0.2">
      <c r="A47" s="212"/>
      <c r="B47" s="214"/>
      <c r="C47" s="217"/>
      <c r="D47" s="214"/>
      <c r="E47" s="214"/>
      <c r="F47" s="215"/>
      <c r="G47" s="214"/>
    </row>
    <row r="48" spans="1:7" ht="13.15" customHeight="1" x14ac:dyDescent="0.2">
      <c r="A48" s="212"/>
      <c r="B48" s="214"/>
      <c r="C48" s="217"/>
      <c r="D48" s="214"/>
      <c r="E48" s="214"/>
      <c r="F48" s="215"/>
      <c r="G48" s="214"/>
    </row>
    <row r="49" spans="1:7" ht="13.15" customHeight="1" x14ac:dyDescent="0.2">
      <c r="A49" s="212"/>
      <c r="B49" s="214"/>
      <c r="C49" s="217"/>
      <c r="D49" s="214"/>
      <c r="E49" s="214"/>
      <c r="F49" s="215"/>
      <c r="G49" s="214"/>
    </row>
    <row r="50" spans="1:7" ht="13.15" customHeight="1" x14ac:dyDescent="0.2">
      <c r="A50" s="212"/>
      <c r="B50" s="214"/>
      <c r="C50" s="217"/>
      <c r="D50" s="214"/>
      <c r="E50" s="214"/>
      <c r="F50" s="215"/>
      <c r="G50" s="214"/>
    </row>
    <row r="51" spans="1:7" ht="13.15" customHeight="1" x14ac:dyDescent="0.2">
      <c r="A51" s="212"/>
      <c r="B51" s="214"/>
      <c r="C51" s="217"/>
      <c r="D51" s="214"/>
      <c r="E51" s="214"/>
      <c r="F51" s="215"/>
      <c r="G51" s="214"/>
    </row>
    <row r="52" spans="1:7" ht="13.15" customHeight="1" x14ac:dyDescent="0.2"/>
    <row r="53" spans="1:7" ht="13.15" customHeight="1" x14ac:dyDescent="0.2"/>
    <row r="54" spans="1:7" ht="13.15" customHeight="1" x14ac:dyDescent="0.2">
      <c r="A54" s="836" t="s">
        <v>148</v>
      </c>
      <c r="B54" s="837"/>
      <c r="C54" s="837"/>
      <c r="D54" s="838"/>
    </row>
    <row r="55" spans="1:7" x14ac:dyDescent="0.2">
      <c r="A55" s="649"/>
      <c r="B55" s="567"/>
      <c r="C55" s="567"/>
      <c r="D55" s="650"/>
    </row>
    <row r="56" spans="1:7" x14ac:dyDescent="0.2">
      <c r="A56" s="649"/>
      <c r="B56" s="567"/>
      <c r="C56" s="567"/>
      <c r="D56" s="650"/>
    </row>
    <row r="57" spans="1:7" x14ac:dyDescent="0.2">
      <c r="A57" s="649"/>
      <c r="B57" s="567"/>
      <c r="C57" s="567"/>
      <c r="D57" s="650"/>
    </row>
    <row r="58" spans="1:7" x14ac:dyDescent="0.2">
      <c r="A58" s="651"/>
      <c r="B58" s="652"/>
      <c r="C58" s="652"/>
      <c r="D58" s="653"/>
    </row>
  </sheetData>
  <sheetProtection selectLockedCells="1"/>
  <mergeCells count="4">
    <mergeCell ref="A55:D58"/>
    <mergeCell ref="B5:G5"/>
    <mergeCell ref="I3:K3"/>
    <mergeCell ref="A54:D54"/>
  </mergeCells>
  <dataValidations count="9">
    <dataValidation allowBlank="1" showInputMessage="1" showErrorMessage="1" promptTitle="OHJE" prompt="Voit halutessasi antaa lisätietoja muihin hankekustannuksiin liittyen." sqref="A55:D58 A65586:D65589 A131122:D131125 A196658:D196661 A262194:D262197 A327730:D327733 A393266:D393269 A458802:D458805 A524338:D524341 A589874:D589877 A655410:D655413 A720946:D720949 A786482:D786485 A852018:D852021 A917554:D917557 A983090:D983093"/>
    <dataValidation allowBlank="1" showInputMessage="1" showErrorMessage="1" promptTitle="OHJE" prompt="Määritä käyttö- ja kiinteä omaisuus-kustannuslajille todellinen käyttöaste. Muille kustannuslajeille merkitse käyttöasteeksi 100." sqref="B10 B65541 B131077 B196613 B262149 B327685 B393221 B458757 B524293 B589829 B655365 B720901 B786437 B851973 B917509 B983045"/>
    <dataValidation allowBlank="1" showInputMessage="1" showErrorMessage="1" promptTitle="OHJE" prompt="Kirjaa tähän budjetoidut kustannukset kustannuslajitasolla." sqref="D10 D65541 D131077 D196613 D262149 D327685 D393221 D458757 D524293 D589829 D655365 D720901 D786437 D851973 D917509 D983045"/>
    <dataValidation type="list" allowBlank="1" showInputMessage="1" showErrorMessage="1" promptTitle="OHJE" prompt="Valitse alasvetovalikosta kustannusta määrittävä kustannuslaji. " sqref="A10 A65541 A131077 A196613 A262149 A327685 A393221 A458757 A524293 A589829 A655365 A720901 A786437 A851973 A917509 A983045">
      <mc:AlternateContent xmlns:x12ac="http://schemas.microsoft.com/office/spreadsheetml/2011/1/ac" xmlns:mc="http://schemas.openxmlformats.org/markup-compatibility/2006">
        <mc:Choice Requires="x12ac">
          <x12ac:list>Käyttö- ja kiinteä omaisuus, Ostopalvelut,"Aineet, tarvikkeet ja muut kustannukset", Matkakustannukset (15% malli), Yksikkökustannus</x12ac:list>
        </mc:Choice>
        <mc:Fallback>
          <formula1>"Käyttö- ja kiinteä omaisuus, Ostopalvelut,Aineet, tarvikkeet ja muut kustannukset, Matkakustannukset (15% malli), Yksikkökustannus"</formula1>
        </mc:Fallback>
      </mc:AlternateContent>
    </dataValidation>
    <dataValidation allowBlank="1" showInputMessage="1" showErrorMessage="1" promptTitle="OHJE" prompt="Kirjaa kustannuksen selite." sqref="C10 C65541 C131077 C196613 C262149 C327685 C393221 C458757 C524293 C589829 C655365 C720901 C786437 C851973 C917509 C983045"/>
    <dataValidation allowBlank="1" showInputMessage="1" showErrorMessage="1" promptTitle="OHJE" prompt="Kirjaa tähän aikaisemmissa maksatushakemuksissa hyväksytyt kustannukset kustannuslajitasolla." sqref="E10 E65532 E131068 E196604 E262140 E327676 E393212 E458748 E524284 E589820 E655356 E720892 E786428 E851964 E917500 E983036"/>
    <dataValidation allowBlank="1" showInputMessage="1" showErrorMessage="1" promptTitle="OHJE" prompt="Kirjoita tähän raportoitujen kustannusten kirjanpidon tositenumerot pääkirjasta. Yhteys raportoitujen kustannusten ja pääkirjan välillä tulee olla yksiselitteinen. Tarkentavia merkintöjä voit tehdä liitteenä toimitettavaan pääkirjanotteeseen." sqref="F10 F65532 F131068 F196604 F262140 F327676 F393212 F458748 F524284 F589820 F655356 F720892 F786428 F851964 F917500 F983036"/>
    <dataValidation type="list" allowBlank="1" showInputMessage="1" showErrorMessage="1" sqref="A11:A51 A65542:A65582 A131078:A131118 A196614:A196654 A262150:A262190 A327686:A327726 A393222:A393262 A458758:A458798 A524294:A524334 A589830:A589870 A655366:A655406 A720902:A720942 A786438:A786478 A851974:A852014 A917510:A917550 A983046:A983086">
      <mc:AlternateContent xmlns:x12ac="http://schemas.microsoft.com/office/spreadsheetml/2011/1/ac" xmlns:mc="http://schemas.openxmlformats.org/markup-compatibility/2006">
        <mc:Choice Requires="x12ac">
          <x12ac:list>Käyttö- ja kiinteä omaisuus, Ostopalvelut,"Aineet, tarvikkeet ja muut kustannukset", Matkakustannukset (15% malli), Yksikkökustannus</x12ac:list>
        </mc:Choice>
        <mc:Fallback>
          <formula1>"Käyttö- ja kiinteä omaisuus, Ostopalvelut,Aineet, tarvikkeet ja muut kustannukset, Matkakustannukset (15% malli), Yksikkökustannus"</formula1>
        </mc:Fallback>
      </mc:AlternateContent>
    </dataValidation>
    <dataValidation allowBlank="1" showInputMessage="1" showErrorMessage="1" promptTitle="OHJE" prompt="Lisää tähän sellaisia hankkeen välittömiä kustannuksia, joita ei voi suoraan yhdistää hankesuunnitelmassa määriteltyihin toimintoihin. Muiden hankekustannusten tulee olla hankkeen toteuttamisen kannalta tarpeellisia." sqref="A7 A65538 A131074 A196610 A262146 A327682 A393218 A458754 A524290 A589826 A655362 A720898 A786434 A851970 A917506 A983042"/>
  </dataValidations>
  <hyperlinks>
    <hyperlink ref="I3:K3" location="'Aloita tästä'!A1" display="PALAA TÄSTÄ KANSISIVULLE"/>
  </hyperlinks>
  <pageMargins left="0.39370078740157483" right="0.70866141732283472" top="0.59055118110236227" bottom="0.39370078740157483" header="0.39370078740157483" footer="0.31496062992125984"/>
  <pageSetup paperSize="9" fitToWidth="0" fitToHeight="0" orientation="landscape" r:id="rId1"/>
  <headerFooter>
    <oddHeader xml:space="preserve">&amp;R&amp;A - &amp;P(&amp;N)
</oddHeader>
  </headerFooter>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pageSetUpPr fitToPage="1"/>
  </sheetPr>
  <dimension ref="A3:K37"/>
  <sheetViews>
    <sheetView showGridLines="0" topLeftCell="A10" zoomScaleNormal="100" workbookViewId="0">
      <selection activeCell="I3" sqref="I3:K3"/>
    </sheetView>
  </sheetViews>
  <sheetFormatPr defaultRowHeight="12.75" x14ac:dyDescent="0.2"/>
  <cols>
    <col min="1" max="1" width="32.42578125" customWidth="1"/>
    <col min="2" max="2" width="35.28515625" customWidth="1"/>
    <col min="3" max="3" width="23.42578125" customWidth="1"/>
    <col min="4" max="4" width="20.5703125" customWidth="1"/>
    <col min="5" max="5" width="12.140625" customWidth="1"/>
    <col min="256" max="256" width="2.5703125" customWidth="1"/>
    <col min="257" max="257" width="32.42578125" customWidth="1"/>
    <col min="258" max="258" width="35.28515625" customWidth="1"/>
    <col min="259" max="259" width="23.42578125" customWidth="1"/>
    <col min="260" max="260" width="20.5703125" customWidth="1"/>
    <col min="261" max="261" width="12.140625" customWidth="1"/>
    <col min="512" max="512" width="2.5703125" customWidth="1"/>
    <col min="513" max="513" width="32.42578125" customWidth="1"/>
    <col min="514" max="514" width="35.28515625" customWidth="1"/>
    <col min="515" max="515" width="23.42578125" customWidth="1"/>
    <col min="516" max="516" width="20.5703125" customWidth="1"/>
    <col min="517" max="517" width="12.140625" customWidth="1"/>
    <col min="768" max="768" width="2.5703125" customWidth="1"/>
    <col min="769" max="769" width="32.42578125" customWidth="1"/>
    <col min="770" max="770" width="35.28515625" customWidth="1"/>
    <col min="771" max="771" width="23.42578125" customWidth="1"/>
    <col min="772" max="772" width="20.5703125" customWidth="1"/>
    <col min="773" max="773" width="12.140625" customWidth="1"/>
    <col min="1024" max="1024" width="2.5703125" customWidth="1"/>
    <col min="1025" max="1025" width="32.42578125" customWidth="1"/>
    <col min="1026" max="1026" width="35.28515625" customWidth="1"/>
    <col min="1027" max="1027" width="23.42578125" customWidth="1"/>
    <col min="1028" max="1028" width="20.5703125" customWidth="1"/>
    <col min="1029" max="1029" width="12.140625" customWidth="1"/>
    <col min="1280" max="1280" width="2.5703125" customWidth="1"/>
    <col min="1281" max="1281" width="32.42578125" customWidth="1"/>
    <col min="1282" max="1282" width="35.28515625" customWidth="1"/>
    <col min="1283" max="1283" width="23.42578125" customWidth="1"/>
    <col min="1284" max="1284" width="20.5703125" customWidth="1"/>
    <col min="1285" max="1285" width="12.140625" customWidth="1"/>
    <col min="1536" max="1536" width="2.5703125" customWidth="1"/>
    <col min="1537" max="1537" width="32.42578125" customWidth="1"/>
    <col min="1538" max="1538" width="35.28515625" customWidth="1"/>
    <col min="1539" max="1539" width="23.42578125" customWidth="1"/>
    <col min="1540" max="1540" width="20.5703125" customWidth="1"/>
    <col min="1541" max="1541" width="12.140625" customWidth="1"/>
    <col min="1792" max="1792" width="2.5703125" customWidth="1"/>
    <col min="1793" max="1793" width="32.42578125" customWidth="1"/>
    <col min="1794" max="1794" width="35.28515625" customWidth="1"/>
    <col min="1795" max="1795" width="23.42578125" customWidth="1"/>
    <col min="1796" max="1796" width="20.5703125" customWidth="1"/>
    <col min="1797" max="1797" width="12.140625" customWidth="1"/>
    <col min="2048" max="2048" width="2.5703125" customWidth="1"/>
    <col min="2049" max="2049" width="32.42578125" customWidth="1"/>
    <col min="2050" max="2050" width="35.28515625" customWidth="1"/>
    <col min="2051" max="2051" width="23.42578125" customWidth="1"/>
    <col min="2052" max="2052" width="20.5703125" customWidth="1"/>
    <col min="2053" max="2053" width="12.140625" customWidth="1"/>
    <col min="2304" max="2304" width="2.5703125" customWidth="1"/>
    <col min="2305" max="2305" width="32.42578125" customWidth="1"/>
    <col min="2306" max="2306" width="35.28515625" customWidth="1"/>
    <col min="2307" max="2307" width="23.42578125" customWidth="1"/>
    <col min="2308" max="2308" width="20.5703125" customWidth="1"/>
    <col min="2309" max="2309" width="12.140625" customWidth="1"/>
    <col min="2560" max="2560" width="2.5703125" customWidth="1"/>
    <col min="2561" max="2561" width="32.42578125" customWidth="1"/>
    <col min="2562" max="2562" width="35.28515625" customWidth="1"/>
    <col min="2563" max="2563" width="23.42578125" customWidth="1"/>
    <col min="2564" max="2564" width="20.5703125" customWidth="1"/>
    <col min="2565" max="2565" width="12.140625" customWidth="1"/>
    <col min="2816" max="2816" width="2.5703125" customWidth="1"/>
    <col min="2817" max="2817" width="32.42578125" customWidth="1"/>
    <col min="2818" max="2818" width="35.28515625" customWidth="1"/>
    <col min="2819" max="2819" width="23.42578125" customWidth="1"/>
    <col min="2820" max="2820" width="20.5703125" customWidth="1"/>
    <col min="2821" max="2821" width="12.140625" customWidth="1"/>
    <col min="3072" max="3072" width="2.5703125" customWidth="1"/>
    <col min="3073" max="3073" width="32.42578125" customWidth="1"/>
    <col min="3074" max="3074" width="35.28515625" customWidth="1"/>
    <col min="3075" max="3075" width="23.42578125" customWidth="1"/>
    <col min="3076" max="3076" width="20.5703125" customWidth="1"/>
    <col min="3077" max="3077" width="12.140625" customWidth="1"/>
    <col min="3328" max="3328" width="2.5703125" customWidth="1"/>
    <col min="3329" max="3329" width="32.42578125" customWidth="1"/>
    <col min="3330" max="3330" width="35.28515625" customWidth="1"/>
    <col min="3331" max="3331" width="23.42578125" customWidth="1"/>
    <col min="3332" max="3332" width="20.5703125" customWidth="1"/>
    <col min="3333" max="3333" width="12.140625" customWidth="1"/>
    <col min="3584" max="3584" width="2.5703125" customWidth="1"/>
    <col min="3585" max="3585" width="32.42578125" customWidth="1"/>
    <col min="3586" max="3586" width="35.28515625" customWidth="1"/>
    <col min="3587" max="3587" width="23.42578125" customWidth="1"/>
    <col min="3588" max="3588" width="20.5703125" customWidth="1"/>
    <col min="3589" max="3589" width="12.140625" customWidth="1"/>
    <col min="3840" max="3840" width="2.5703125" customWidth="1"/>
    <col min="3841" max="3841" width="32.42578125" customWidth="1"/>
    <col min="3842" max="3842" width="35.28515625" customWidth="1"/>
    <col min="3843" max="3843" width="23.42578125" customWidth="1"/>
    <col min="3844" max="3844" width="20.5703125" customWidth="1"/>
    <col min="3845" max="3845" width="12.140625" customWidth="1"/>
    <col min="4096" max="4096" width="2.5703125" customWidth="1"/>
    <col min="4097" max="4097" width="32.42578125" customWidth="1"/>
    <col min="4098" max="4098" width="35.28515625" customWidth="1"/>
    <col min="4099" max="4099" width="23.42578125" customWidth="1"/>
    <col min="4100" max="4100" width="20.5703125" customWidth="1"/>
    <col min="4101" max="4101" width="12.140625" customWidth="1"/>
    <col min="4352" max="4352" width="2.5703125" customWidth="1"/>
    <col min="4353" max="4353" width="32.42578125" customWidth="1"/>
    <col min="4354" max="4354" width="35.28515625" customWidth="1"/>
    <col min="4355" max="4355" width="23.42578125" customWidth="1"/>
    <col min="4356" max="4356" width="20.5703125" customWidth="1"/>
    <col min="4357" max="4357" width="12.140625" customWidth="1"/>
    <col min="4608" max="4608" width="2.5703125" customWidth="1"/>
    <col min="4609" max="4609" width="32.42578125" customWidth="1"/>
    <col min="4610" max="4610" width="35.28515625" customWidth="1"/>
    <col min="4611" max="4611" width="23.42578125" customWidth="1"/>
    <col min="4612" max="4612" width="20.5703125" customWidth="1"/>
    <col min="4613" max="4613" width="12.140625" customWidth="1"/>
    <col min="4864" max="4864" width="2.5703125" customWidth="1"/>
    <col min="4865" max="4865" width="32.42578125" customWidth="1"/>
    <col min="4866" max="4866" width="35.28515625" customWidth="1"/>
    <col min="4867" max="4867" width="23.42578125" customWidth="1"/>
    <col min="4868" max="4868" width="20.5703125" customWidth="1"/>
    <col min="4869" max="4869" width="12.140625" customWidth="1"/>
    <col min="5120" max="5120" width="2.5703125" customWidth="1"/>
    <col min="5121" max="5121" width="32.42578125" customWidth="1"/>
    <col min="5122" max="5122" width="35.28515625" customWidth="1"/>
    <col min="5123" max="5123" width="23.42578125" customWidth="1"/>
    <col min="5124" max="5124" width="20.5703125" customWidth="1"/>
    <col min="5125" max="5125" width="12.140625" customWidth="1"/>
    <col min="5376" max="5376" width="2.5703125" customWidth="1"/>
    <col min="5377" max="5377" width="32.42578125" customWidth="1"/>
    <col min="5378" max="5378" width="35.28515625" customWidth="1"/>
    <col min="5379" max="5379" width="23.42578125" customWidth="1"/>
    <col min="5380" max="5380" width="20.5703125" customWidth="1"/>
    <col min="5381" max="5381" width="12.140625" customWidth="1"/>
    <col min="5632" max="5632" width="2.5703125" customWidth="1"/>
    <col min="5633" max="5633" width="32.42578125" customWidth="1"/>
    <col min="5634" max="5634" width="35.28515625" customWidth="1"/>
    <col min="5635" max="5635" width="23.42578125" customWidth="1"/>
    <col min="5636" max="5636" width="20.5703125" customWidth="1"/>
    <col min="5637" max="5637" width="12.140625" customWidth="1"/>
    <col min="5888" max="5888" width="2.5703125" customWidth="1"/>
    <col min="5889" max="5889" width="32.42578125" customWidth="1"/>
    <col min="5890" max="5890" width="35.28515625" customWidth="1"/>
    <col min="5891" max="5891" width="23.42578125" customWidth="1"/>
    <col min="5892" max="5892" width="20.5703125" customWidth="1"/>
    <col min="5893" max="5893" width="12.140625" customWidth="1"/>
    <col min="6144" max="6144" width="2.5703125" customWidth="1"/>
    <col min="6145" max="6145" width="32.42578125" customWidth="1"/>
    <col min="6146" max="6146" width="35.28515625" customWidth="1"/>
    <col min="6147" max="6147" width="23.42578125" customWidth="1"/>
    <col min="6148" max="6148" width="20.5703125" customWidth="1"/>
    <col min="6149" max="6149" width="12.140625" customWidth="1"/>
    <col min="6400" max="6400" width="2.5703125" customWidth="1"/>
    <col min="6401" max="6401" width="32.42578125" customWidth="1"/>
    <col min="6402" max="6402" width="35.28515625" customWidth="1"/>
    <col min="6403" max="6403" width="23.42578125" customWidth="1"/>
    <col min="6404" max="6404" width="20.5703125" customWidth="1"/>
    <col min="6405" max="6405" width="12.140625" customWidth="1"/>
    <col min="6656" max="6656" width="2.5703125" customWidth="1"/>
    <col min="6657" max="6657" width="32.42578125" customWidth="1"/>
    <col min="6658" max="6658" width="35.28515625" customWidth="1"/>
    <col min="6659" max="6659" width="23.42578125" customWidth="1"/>
    <col min="6660" max="6660" width="20.5703125" customWidth="1"/>
    <col min="6661" max="6661" width="12.140625" customWidth="1"/>
    <col min="6912" max="6912" width="2.5703125" customWidth="1"/>
    <col min="6913" max="6913" width="32.42578125" customWidth="1"/>
    <col min="6914" max="6914" width="35.28515625" customWidth="1"/>
    <col min="6915" max="6915" width="23.42578125" customWidth="1"/>
    <col min="6916" max="6916" width="20.5703125" customWidth="1"/>
    <col min="6917" max="6917" width="12.140625" customWidth="1"/>
    <col min="7168" max="7168" width="2.5703125" customWidth="1"/>
    <col min="7169" max="7169" width="32.42578125" customWidth="1"/>
    <col min="7170" max="7170" width="35.28515625" customWidth="1"/>
    <col min="7171" max="7171" width="23.42578125" customWidth="1"/>
    <col min="7172" max="7172" width="20.5703125" customWidth="1"/>
    <col min="7173" max="7173" width="12.140625" customWidth="1"/>
    <col min="7424" max="7424" width="2.5703125" customWidth="1"/>
    <col min="7425" max="7425" width="32.42578125" customWidth="1"/>
    <col min="7426" max="7426" width="35.28515625" customWidth="1"/>
    <col min="7427" max="7427" width="23.42578125" customWidth="1"/>
    <col min="7428" max="7428" width="20.5703125" customWidth="1"/>
    <col min="7429" max="7429" width="12.140625" customWidth="1"/>
    <col min="7680" max="7680" width="2.5703125" customWidth="1"/>
    <col min="7681" max="7681" width="32.42578125" customWidth="1"/>
    <col min="7682" max="7682" width="35.28515625" customWidth="1"/>
    <col min="7683" max="7683" width="23.42578125" customWidth="1"/>
    <col min="7684" max="7684" width="20.5703125" customWidth="1"/>
    <col min="7685" max="7685" width="12.140625" customWidth="1"/>
    <col min="7936" max="7936" width="2.5703125" customWidth="1"/>
    <col min="7937" max="7937" width="32.42578125" customWidth="1"/>
    <col min="7938" max="7938" width="35.28515625" customWidth="1"/>
    <col min="7939" max="7939" width="23.42578125" customWidth="1"/>
    <col min="7940" max="7940" width="20.5703125" customWidth="1"/>
    <col min="7941" max="7941" width="12.140625" customWidth="1"/>
    <col min="8192" max="8192" width="2.5703125" customWidth="1"/>
    <col min="8193" max="8193" width="32.42578125" customWidth="1"/>
    <col min="8194" max="8194" width="35.28515625" customWidth="1"/>
    <col min="8195" max="8195" width="23.42578125" customWidth="1"/>
    <col min="8196" max="8196" width="20.5703125" customWidth="1"/>
    <col min="8197" max="8197" width="12.140625" customWidth="1"/>
    <col min="8448" max="8448" width="2.5703125" customWidth="1"/>
    <col min="8449" max="8449" width="32.42578125" customWidth="1"/>
    <col min="8450" max="8450" width="35.28515625" customWidth="1"/>
    <col min="8451" max="8451" width="23.42578125" customWidth="1"/>
    <col min="8452" max="8452" width="20.5703125" customWidth="1"/>
    <col min="8453" max="8453" width="12.140625" customWidth="1"/>
    <col min="8704" max="8704" width="2.5703125" customWidth="1"/>
    <col min="8705" max="8705" width="32.42578125" customWidth="1"/>
    <col min="8706" max="8706" width="35.28515625" customWidth="1"/>
    <col min="8707" max="8707" width="23.42578125" customWidth="1"/>
    <col min="8708" max="8708" width="20.5703125" customWidth="1"/>
    <col min="8709" max="8709" width="12.140625" customWidth="1"/>
    <col min="8960" max="8960" width="2.5703125" customWidth="1"/>
    <col min="8961" max="8961" width="32.42578125" customWidth="1"/>
    <col min="8962" max="8962" width="35.28515625" customWidth="1"/>
    <col min="8963" max="8963" width="23.42578125" customWidth="1"/>
    <col min="8964" max="8964" width="20.5703125" customWidth="1"/>
    <col min="8965" max="8965" width="12.140625" customWidth="1"/>
    <col min="9216" max="9216" width="2.5703125" customWidth="1"/>
    <col min="9217" max="9217" width="32.42578125" customWidth="1"/>
    <col min="9218" max="9218" width="35.28515625" customWidth="1"/>
    <col min="9219" max="9219" width="23.42578125" customWidth="1"/>
    <col min="9220" max="9220" width="20.5703125" customWidth="1"/>
    <col min="9221" max="9221" width="12.140625" customWidth="1"/>
    <col min="9472" max="9472" width="2.5703125" customWidth="1"/>
    <col min="9473" max="9473" width="32.42578125" customWidth="1"/>
    <col min="9474" max="9474" width="35.28515625" customWidth="1"/>
    <col min="9475" max="9475" width="23.42578125" customWidth="1"/>
    <col min="9476" max="9476" width="20.5703125" customWidth="1"/>
    <col min="9477" max="9477" width="12.140625" customWidth="1"/>
    <col min="9728" max="9728" width="2.5703125" customWidth="1"/>
    <col min="9729" max="9729" width="32.42578125" customWidth="1"/>
    <col min="9730" max="9730" width="35.28515625" customWidth="1"/>
    <col min="9731" max="9731" width="23.42578125" customWidth="1"/>
    <col min="9732" max="9732" width="20.5703125" customWidth="1"/>
    <col min="9733" max="9733" width="12.140625" customWidth="1"/>
    <col min="9984" max="9984" width="2.5703125" customWidth="1"/>
    <col min="9985" max="9985" width="32.42578125" customWidth="1"/>
    <col min="9986" max="9986" width="35.28515625" customWidth="1"/>
    <col min="9987" max="9987" width="23.42578125" customWidth="1"/>
    <col min="9988" max="9988" width="20.5703125" customWidth="1"/>
    <col min="9989" max="9989" width="12.140625" customWidth="1"/>
    <col min="10240" max="10240" width="2.5703125" customWidth="1"/>
    <col min="10241" max="10241" width="32.42578125" customWidth="1"/>
    <col min="10242" max="10242" width="35.28515625" customWidth="1"/>
    <col min="10243" max="10243" width="23.42578125" customWidth="1"/>
    <col min="10244" max="10244" width="20.5703125" customWidth="1"/>
    <col min="10245" max="10245" width="12.140625" customWidth="1"/>
    <col min="10496" max="10496" width="2.5703125" customWidth="1"/>
    <col min="10497" max="10497" width="32.42578125" customWidth="1"/>
    <col min="10498" max="10498" width="35.28515625" customWidth="1"/>
    <col min="10499" max="10499" width="23.42578125" customWidth="1"/>
    <col min="10500" max="10500" width="20.5703125" customWidth="1"/>
    <col min="10501" max="10501" width="12.140625" customWidth="1"/>
    <col min="10752" max="10752" width="2.5703125" customWidth="1"/>
    <col min="10753" max="10753" width="32.42578125" customWidth="1"/>
    <col min="10754" max="10754" width="35.28515625" customWidth="1"/>
    <col min="10755" max="10755" width="23.42578125" customWidth="1"/>
    <col min="10756" max="10756" width="20.5703125" customWidth="1"/>
    <col min="10757" max="10757" width="12.140625" customWidth="1"/>
    <col min="11008" max="11008" width="2.5703125" customWidth="1"/>
    <col min="11009" max="11009" width="32.42578125" customWidth="1"/>
    <col min="11010" max="11010" width="35.28515625" customWidth="1"/>
    <col min="11011" max="11011" width="23.42578125" customWidth="1"/>
    <col min="11012" max="11012" width="20.5703125" customWidth="1"/>
    <col min="11013" max="11013" width="12.140625" customWidth="1"/>
    <col min="11264" max="11264" width="2.5703125" customWidth="1"/>
    <col min="11265" max="11265" width="32.42578125" customWidth="1"/>
    <col min="11266" max="11266" width="35.28515625" customWidth="1"/>
    <col min="11267" max="11267" width="23.42578125" customWidth="1"/>
    <col min="11268" max="11268" width="20.5703125" customWidth="1"/>
    <col min="11269" max="11269" width="12.140625" customWidth="1"/>
    <col min="11520" max="11520" width="2.5703125" customWidth="1"/>
    <col min="11521" max="11521" width="32.42578125" customWidth="1"/>
    <col min="11522" max="11522" width="35.28515625" customWidth="1"/>
    <col min="11523" max="11523" width="23.42578125" customWidth="1"/>
    <col min="11524" max="11524" width="20.5703125" customWidth="1"/>
    <col min="11525" max="11525" width="12.140625" customWidth="1"/>
    <col min="11776" max="11776" width="2.5703125" customWidth="1"/>
    <col min="11777" max="11777" width="32.42578125" customWidth="1"/>
    <col min="11778" max="11778" width="35.28515625" customWidth="1"/>
    <col min="11779" max="11779" width="23.42578125" customWidth="1"/>
    <col min="11780" max="11780" width="20.5703125" customWidth="1"/>
    <col min="11781" max="11781" width="12.140625" customWidth="1"/>
    <col min="12032" max="12032" width="2.5703125" customWidth="1"/>
    <col min="12033" max="12033" width="32.42578125" customWidth="1"/>
    <col min="12034" max="12034" width="35.28515625" customWidth="1"/>
    <col min="12035" max="12035" width="23.42578125" customWidth="1"/>
    <col min="12036" max="12036" width="20.5703125" customWidth="1"/>
    <col min="12037" max="12037" width="12.140625" customWidth="1"/>
    <col min="12288" max="12288" width="2.5703125" customWidth="1"/>
    <col min="12289" max="12289" width="32.42578125" customWidth="1"/>
    <col min="12290" max="12290" width="35.28515625" customWidth="1"/>
    <col min="12291" max="12291" width="23.42578125" customWidth="1"/>
    <col min="12292" max="12292" width="20.5703125" customWidth="1"/>
    <col min="12293" max="12293" width="12.140625" customWidth="1"/>
    <col min="12544" max="12544" width="2.5703125" customWidth="1"/>
    <col min="12545" max="12545" width="32.42578125" customWidth="1"/>
    <col min="12546" max="12546" width="35.28515625" customWidth="1"/>
    <col min="12547" max="12547" width="23.42578125" customWidth="1"/>
    <col min="12548" max="12548" width="20.5703125" customWidth="1"/>
    <col min="12549" max="12549" width="12.140625" customWidth="1"/>
    <col min="12800" max="12800" width="2.5703125" customWidth="1"/>
    <col min="12801" max="12801" width="32.42578125" customWidth="1"/>
    <col min="12802" max="12802" width="35.28515625" customWidth="1"/>
    <col min="12803" max="12803" width="23.42578125" customWidth="1"/>
    <col min="12804" max="12804" width="20.5703125" customWidth="1"/>
    <col min="12805" max="12805" width="12.140625" customWidth="1"/>
    <col min="13056" max="13056" width="2.5703125" customWidth="1"/>
    <col min="13057" max="13057" width="32.42578125" customWidth="1"/>
    <col min="13058" max="13058" width="35.28515625" customWidth="1"/>
    <col min="13059" max="13059" width="23.42578125" customWidth="1"/>
    <col min="13060" max="13060" width="20.5703125" customWidth="1"/>
    <col min="13061" max="13061" width="12.140625" customWidth="1"/>
    <col min="13312" max="13312" width="2.5703125" customWidth="1"/>
    <col min="13313" max="13313" width="32.42578125" customWidth="1"/>
    <col min="13314" max="13314" width="35.28515625" customWidth="1"/>
    <col min="13315" max="13315" width="23.42578125" customWidth="1"/>
    <col min="13316" max="13316" width="20.5703125" customWidth="1"/>
    <col min="13317" max="13317" width="12.140625" customWidth="1"/>
    <col min="13568" max="13568" width="2.5703125" customWidth="1"/>
    <col min="13569" max="13569" width="32.42578125" customWidth="1"/>
    <col min="13570" max="13570" width="35.28515625" customWidth="1"/>
    <col min="13571" max="13571" width="23.42578125" customWidth="1"/>
    <col min="13572" max="13572" width="20.5703125" customWidth="1"/>
    <col min="13573" max="13573" width="12.140625" customWidth="1"/>
    <col min="13824" max="13824" width="2.5703125" customWidth="1"/>
    <col min="13825" max="13825" width="32.42578125" customWidth="1"/>
    <col min="13826" max="13826" width="35.28515625" customWidth="1"/>
    <col min="13827" max="13827" width="23.42578125" customWidth="1"/>
    <col min="13828" max="13828" width="20.5703125" customWidth="1"/>
    <col min="13829" max="13829" width="12.140625" customWidth="1"/>
    <col min="14080" max="14080" width="2.5703125" customWidth="1"/>
    <col min="14081" max="14081" width="32.42578125" customWidth="1"/>
    <col min="14082" max="14082" width="35.28515625" customWidth="1"/>
    <col min="14083" max="14083" width="23.42578125" customWidth="1"/>
    <col min="14084" max="14084" width="20.5703125" customWidth="1"/>
    <col min="14085" max="14085" width="12.140625" customWidth="1"/>
    <col min="14336" max="14336" width="2.5703125" customWidth="1"/>
    <col min="14337" max="14337" width="32.42578125" customWidth="1"/>
    <col min="14338" max="14338" width="35.28515625" customWidth="1"/>
    <col min="14339" max="14339" width="23.42578125" customWidth="1"/>
    <col min="14340" max="14340" width="20.5703125" customWidth="1"/>
    <col min="14341" max="14341" width="12.140625" customWidth="1"/>
    <col min="14592" max="14592" width="2.5703125" customWidth="1"/>
    <col min="14593" max="14593" width="32.42578125" customWidth="1"/>
    <col min="14594" max="14594" width="35.28515625" customWidth="1"/>
    <col min="14595" max="14595" width="23.42578125" customWidth="1"/>
    <col min="14596" max="14596" width="20.5703125" customWidth="1"/>
    <col min="14597" max="14597" width="12.140625" customWidth="1"/>
    <col min="14848" max="14848" width="2.5703125" customWidth="1"/>
    <col min="14849" max="14849" width="32.42578125" customWidth="1"/>
    <col min="14850" max="14850" width="35.28515625" customWidth="1"/>
    <col min="14851" max="14851" width="23.42578125" customWidth="1"/>
    <col min="14852" max="14852" width="20.5703125" customWidth="1"/>
    <col min="14853" max="14853" width="12.140625" customWidth="1"/>
    <col min="15104" max="15104" width="2.5703125" customWidth="1"/>
    <col min="15105" max="15105" width="32.42578125" customWidth="1"/>
    <col min="15106" max="15106" width="35.28515625" customWidth="1"/>
    <col min="15107" max="15107" width="23.42578125" customWidth="1"/>
    <col min="15108" max="15108" width="20.5703125" customWidth="1"/>
    <col min="15109" max="15109" width="12.140625" customWidth="1"/>
    <col min="15360" max="15360" width="2.5703125" customWidth="1"/>
    <col min="15361" max="15361" width="32.42578125" customWidth="1"/>
    <col min="15362" max="15362" width="35.28515625" customWidth="1"/>
    <col min="15363" max="15363" width="23.42578125" customWidth="1"/>
    <col min="15364" max="15364" width="20.5703125" customWidth="1"/>
    <col min="15365" max="15365" width="12.140625" customWidth="1"/>
    <col min="15616" max="15616" width="2.5703125" customWidth="1"/>
    <col min="15617" max="15617" width="32.42578125" customWidth="1"/>
    <col min="15618" max="15618" width="35.28515625" customWidth="1"/>
    <col min="15619" max="15619" width="23.42578125" customWidth="1"/>
    <col min="15620" max="15620" width="20.5703125" customWidth="1"/>
    <col min="15621" max="15621" width="12.140625" customWidth="1"/>
    <col min="15872" max="15872" width="2.5703125" customWidth="1"/>
    <col min="15873" max="15873" width="32.42578125" customWidth="1"/>
    <col min="15874" max="15874" width="35.28515625" customWidth="1"/>
    <col min="15875" max="15875" width="23.42578125" customWidth="1"/>
    <col min="15876" max="15876" width="20.5703125" customWidth="1"/>
    <col min="15877" max="15877" width="12.140625" customWidth="1"/>
    <col min="16128" max="16128" width="2.5703125" customWidth="1"/>
    <col min="16129" max="16129" width="32.42578125" customWidth="1"/>
    <col min="16130" max="16130" width="35.28515625" customWidth="1"/>
    <col min="16131" max="16131" width="23.42578125" customWidth="1"/>
    <col min="16132" max="16132" width="20.5703125" customWidth="1"/>
    <col min="16133" max="16133" width="12.140625" customWidth="1"/>
  </cols>
  <sheetData>
    <row r="3" spans="1:11" x14ac:dyDescent="0.2">
      <c r="I3" s="551" t="s">
        <v>307</v>
      </c>
      <c r="J3" s="552"/>
      <c r="K3" s="553"/>
    </row>
    <row r="5" spans="1:11" ht="63.75" customHeight="1" x14ac:dyDescent="0.2">
      <c r="A5" s="357" t="s">
        <v>146</v>
      </c>
      <c r="B5" s="817">
        <f>N_HankkeenNimi</f>
        <v>0</v>
      </c>
      <c r="C5" s="818"/>
      <c r="D5" s="818"/>
      <c r="E5" s="819"/>
      <c r="F5" s="349"/>
      <c r="G5" s="349"/>
    </row>
    <row r="6" spans="1:11" x14ac:dyDescent="0.2">
      <c r="A6" s="155"/>
      <c r="B6" s="140"/>
      <c r="C6" s="155"/>
    </row>
    <row r="7" spans="1:11" ht="15" x14ac:dyDescent="0.25">
      <c r="A7" s="310" t="s">
        <v>194</v>
      </c>
      <c r="B7" s="311"/>
      <c r="C7" s="312"/>
    </row>
    <row r="8" spans="1:11" x14ac:dyDescent="0.2">
      <c r="A8" s="140"/>
      <c r="B8" s="140"/>
      <c r="C8" s="140"/>
    </row>
    <row r="9" spans="1:11" x14ac:dyDescent="0.2">
      <c r="A9" s="321" t="s">
        <v>195</v>
      </c>
      <c r="B9" s="328" t="s">
        <v>176</v>
      </c>
      <c r="C9" s="316">
        <f>SUM(C10+C14)</f>
        <v>0</v>
      </c>
    </row>
    <row r="10" spans="1:11" x14ac:dyDescent="0.2">
      <c r="A10" s="358"/>
      <c r="B10" s="307" t="s">
        <v>196</v>
      </c>
      <c r="C10" s="316">
        <f>SUM(C11:C13)</f>
        <v>0</v>
      </c>
    </row>
    <row r="11" spans="1:11" x14ac:dyDescent="0.2">
      <c r="A11" s="358"/>
      <c r="B11" s="318" t="s">
        <v>197</v>
      </c>
      <c r="C11" s="316">
        <f>'Henkilöstökulut - maksatus'!G7</f>
        <v>0</v>
      </c>
    </row>
    <row r="12" spans="1:11" x14ac:dyDescent="0.2">
      <c r="A12" s="358"/>
      <c r="B12" s="318" t="s">
        <v>198</v>
      </c>
      <c r="C12" s="316">
        <f>SUM('Tavoite 1 Toiminto 1 - maksatus:Tavoite 4 Toiminto 3 - maksatus'!G7)</f>
        <v>0</v>
      </c>
    </row>
    <row r="13" spans="1:11" x14ac:dyDescent="0.2">
      <c r="A13" s="358"/>
      <c r="B13" s="318" t="s">
        <v>199</v>
      </c>
      <c r="C13" s="316">
        <f>'Muut kustannukset - maksatus'!G7</f>
        <v>0</v>
      </c>
    </row>
    <row r="14" spans="1:11" x14ac:dyDescent="0.2">
      <c r="A14" s="358"/>
      <c r="B14" s="307" t="s">
        <v>200</v>
      </c>
      <c r="C14" s="316">
        <f>C11*('Talousosio perustiedot - maksat'!B14)</f>
        <v>0</v>
      </c>
    </row>
    <row r="15" spans="1:11" x14ac:dyDescent="0.2">
      <c r="A15" s="163"/>
      <c r="B15" s="143"/>
      <c r="C15" s="164"/>
    </row>
    <row r="16" spans="1:11" x14ac:dyDescent="0.2">
      <c r="A16" s="359" t="s">
        <v>181</v>
      </c>
      <c r="B16" s="328" t="s">
        <v>176</v>
      </c>
      <c r="C16" s="316">
        <f>SUM(C18:C19)</f>
        <v>0</v>
      </c>
    </row>
    <row r="17" spans="1:5" x14ac:dyDescent="0.2">
      <c r="A17" s="358"/>
      <c r="B17" s="317" t="s">
        <v>154</v>
      </c>
      <c r="C17" s="337">
        <f>'Talousosio perustiedot - maksat'!B18</f>
        <v>0.75</v>
      </c>
    </row>
    <row r="18" spans="1:5" x14ac:dyDescent="0.2">
      <c r="A18" s="358"/>
      <c r="B18" s="318" t="s">
        <v>182</v>
      </c>
      <c r="C18" s="316">
        <f>C9*(C17/100)</f>
        <v>0</v>
      </c>
    </row>
    <row r="19" spans="1:5" x14ac:dyDescent="0.2">
      <c r="A19" s="360"/>
      <c r="B19" s="318" t="s">
        <v>201</v>
      </c>
      <c r="C19" s="316">
        <f>SUM('Rahoitus - maksatus'!D17:D26)</f>
        <v>0</v>
      </c>
    </row>
    <row r="20" spans="1:5" x14ac:dyDescent="0.2">
      <c r="A20" s="140"/>
      <c r="B20" s="140"/>
      <c r="C20" s="140"/>
    </row>
    <row r="21" spans="1:5" x14ac:dyDescent="0.2">
      <c r="A21" s="140"/>
      <c r="B21" s="319" t="s">
        <v>192</v>
      </c>
      <c r="C21" s="316">
        <f>C9-C16</f>
        <v>0</v>
      </c>
      <c r="D21" s="218" t="str">
        <f>IF(C21=0,"","HUOM!")</f>
        <v/>
      </c>
    </row>
    <row r="24" spans="1:5" x14ac:dyDescent="0.2">
      <c r="A24" s="45" t="s">
        <v>259</v>
      </c>
      <c r="B24" s="45"/>
    </row>
    <row r="25" spans="1:5" x14ac:dyDescent="0.2">
      <c r="A25" s="45"/>
      <c r="B25" s="45"/>
    </row>
    <row r="26" spans="1:5" ht="63.75" x14ac:dyDescent="0.2">
      <c r="A26" s="361" t="s">
        <v>203</v>
      </c>
      <c r="B26" s="362" t="s">
        <v>260</v>
      </c>
      <c r="C26" s="362" t="s">
        <v>261</v>
      </c>
      <c r="D26" s="361" t="s">
        <v>262</v>
      </c>
      <c r="E26" s="361" t="s">
        <v>263</v>
      </c>
    </row>
    <row r="27" spans="1:5" x14ac:dyDescent="0.2">
      <c r="A27" s="219">
        <v>2014</v>
      </c>
      <c r="B27" s="167"/>
      <c r="C27" s="167"/>
      <c r="D27" s="167"/>
      <c r="E27" s="167">
        <v>0</v>
      </c>
    </row>
    <row r="28" spans="1:5" x14ac:dyDescent="0.2">
      <c r="A28" s="219">
        <v>2015</v>
      </c>
      <c r="B28" s="167"/>
      <c r="C28" s="167"/>
      <c r="D28" s="167"/>
      <c r="E28" s="167">
        <v>0</v>
      </c>
    </row>
    <row r="29" spans="1:5" x14ac:dyDescent="0.2">
      <c r="A29" s="219">
        <v>2016</v>
      </c>
      <c r="B29" s="167"/>
      <c r="C29" s="167"/>
      <c r="D29" s="167"/>
      <c r="E29" s="167">
        <v>0</v>
      </c>
    </row>
    <row r="30" spans="1:5" x14ac:dyDescent="0.2">
      <c r="A30" s="219">
        <v>2017</v>
      </c>
      <c r="B30" s="167"/>
      <c r="C30" s="167"/>
      <c r="D30" s="167"/>
      <c r="E30" s="167">
        <v>0</v>
      </c>
    </row>
    <row r="31" spans="1:5" x14ac:dyDescent="0.2">
      <c r="A31" s="219">
        <v>2018</v>
      </c>
      <c r="B31" s="167"/>
      <c r="C31" s="167"/>
      <c r="D31" s="167"/>
      <c r="E31" s="167">
        <v>0</v>
      </c>
    </row>
    <row r="32" spans="1:5" x14ac:dyDescent="0.2">
      <c r="A32" s="219">
        <v>2019</v>
      </c>
      <c r="B32" s="167"/>
      <c r="C32" s="167"/>
      <c r="D32" s="167"/>
      <c r="E32" s="167">
        <v>0</v>
      </c>
    </row>
    <row r="33" spans="1:6" x14ac:dyDescent="0.2">
      <c r="A33" s="219">
        <v>2020</v>
      </c>
      <c r="B33" s="167"/>
      <c r="C33" s="167"/>
      <c r="D33" s="167"/>
      <c r="E33" s="167">
        <v>0</v>
      </c>
    </row>
    <row r="34" spans="1:6" x14ac:dyDescent="0.2">
      <c r="A34" s="219">
        <v>2021</v>
      </c>
      <c r="B34" s="167"/>
      <c r="C34" s="167"/>
      <c r="D34" s="167"/>
      <c r="E34" s="167">
        <v>0</v>
      </c>
    </row>
    <row r="35" spans="1:6" x14ac:dyDescent="0.2">
      <c r="A35" s="219">
        <v>2022</v>
      </c>
      <c r="B35" s="167"/>
      <c r="C35" s="167"/>
      <c r="D35" s="167"/>
      <c r="E35" s="167">
        <v>0</v>
      </c>
    </row>
    <row r="37" spans="1:6" x14ac:dyDescent="0.2">
      <c r="A37" s="833" t="s">
        <v>264</v>
      </c>
      <c r="B37" s="834"/>
      <c r="C37" s="834"/>
      <c r="D37" s="835"/>
      <c r="E37" s="332">
        <f>C9-(E27+E28+E29+E30+E31+E32+E33+E34+E35)</f>
        <v>0</v>
      </c>
      <c r="F37" s="218" t="str">
        <f>IF(E37=0,"","HUOM!")</f>
        <v/>
      </c>
    </row>
  </sheetData>
  <sheetProtection selectLockedCells="1"/>
  <mergeCells count="3">
    <mergeCell ref="A37:D37"/>
    <mergeCell ref="B5:E5"/>
    <mergeCell ref="I3:K3"/>
  </mergeCells>
  <dataValidations count="1">
    <dataValidation allowBlank="1" showInputMessage="1" showErrorMessage="1" promptTitle="OHJE" prompt="Hankkeen kustannukset jaotellaan kalenterivuosille. Kalenterivuosien summan tulee täsmätä hankkeen budjetoituihin kokonaiskustannuksiin._x000a_" sqref="E27 JA27 SW27 ACS27 AMO27 AWK27 BGG27 BQC27 BZY27 CJU27 CTQ27 DDM27 DNI27 DXE27 EHA27 EQW27 FAS27 FKO27 FUK27 GEG27 GOC27 GXY27 HHU27 HRQ27 IBM27 ILI27 IVE27 JFA27 JOW27 JYS27 KIO27 KSK27 LCG27 LMC27 LVY27 MFU27 MPQ27 MZM27 NJI27 NTE27 ODA27 OMW27 OWS27 PGO27 PQK27 QAG27 QKC27 QTY27 RDU27 RNQ27 RXM27 SHI27 SRE27 TBA27 TKW27 TUS27 UEO27 UOK27 UYG27 VIC27 VRY27 WBU27 WLQ27 WVM27 E65563 JA65563 SW65563 ACS65563 AMO65563 AWK65563 BGG65563 BQC65563 BZY65563 CJU65563 CTQ65563 DDM65563 DNI65563 DXE65563 EHA65563 EQW65563 FAS65563 FKO65563 FUK65563 GEG65563 GOC65563 GXY65563 HHU65563 HRQ65563 IBM65563 ILI65563 IVE65563 JFA65563 JOW65563 JYS65563 KIO65563 KSK65563 LCG65563 LMC65563 LVY65563 MFU65563 MPQ65563 MZM65563 NJI65563 NTE65563 ODA65563 OMW65563 OWS65563 PGO65563 PQK65563 QAG65563 QKC65563 QTY65563 RDU65563 RNQ65563 RXM65563 SHI65563 SRE65563 TBA65563 TKW65563 TUS65563 UEO65563 UOK65563 UYG65563 VIC65563 VRY65563 WBU65563 WLQ65563 WVM65563 E131099 JA131099 SW131099 ACS131099 AMO131099 AWK131099 BGG131099 BQC131099 BZY131099 CJU131099 CTQ131099 DDM131099 DNI131099 DXE131099 EHA131099 EQW131099 FAS131099 FKO131099 FUK131099 GEG131099 GOC131099 GXY131099 HHU131099 HRQ131099 IBM131099 ILI131099 IVE131099 JFA131099 JOW131099 JYS131099 KIO131099 KSK131099 LCG131099 LMC131099 LVY131099 MFU131099 MPQ131099 MZM131099 NJI131099 NTE131099 ODA131099 OMW131099 OWS131099 PGO131099 PQK131099 QAG131099 QKC131099 QTY131099 RDU131099 RNQ131099 RXM131099 SHI131099 SRE131099 TBA131099 TKW131099 TUS131099 UEO131099 UOK131099 UYG131099 VIC131099 VRY131099 WBU131099 WLQ131099 WVM131099 E196635 JA196635 SW196635 ACS196635 AMO196635 AWK196635 BGG196635 BQC196635 BZY196635 CJU196635 CTQ196635 DDM196635 DNI196635 DXE196635 EHA196635 EQW196635 FAS196635 FKO196635 FUK196635 GEG196635 GOC196635 GXY196635 HHU196635 HRQ196635 IBM196635 ILI196635 IVE196635 JFA196635 JOW196635 JYS196635 KIO196635 KSK196635 LCG196635 LMC196635 LVY196635 MFU196635 MPQ196635 MZM196635 NJI196635 NTE196635 ODA196635 OMW196635 OWS196635 PGO196635 PQK196635 QAG196635 QKC196635 QTY196635 RDU196635 RNQ196635 RXM196635 SHI196635 SRE196635 TBA196635 TKW196635 TUS196635 UEO196635 UOK196635 UYG196635 VIC196635 VRY196635 WBU196635 WLQ196635 WVM196635 E262171 JA262171 SW262171 ACS262171 AMO262171 AWK262171 BGG262171 BQC262171 BZY262171 CJU262171 CTQ262171 DDM262171 DNI262171 DXE262171 EHA262171 EQW262171 FAS262171 FKO262171 FUK262171 GEG262171 GOC262171 GXY262171 HHU262171 HRQ262171 IBM262171 ILI262171 IVE262171 JFA262171 JOW262171 JYS262171 KIO262171 KSK262171 LCG262171 LMC262171 LVY262171 MFU262171 MPQ262171 MZM262171 NJI262171 NTE262171 ODA262171 OMW262171 OWS262171 PGO262171 PQK262171 QAG262171 QKC262171 QTY262171 RDU262171 RNQ262171 RXM262171 SHI262171 SRE262171 TBA262171 TKW262171 TUS262171 UEO262171 UOK262171 UYG262171 VIC262171 VRY262171 WBU262171 WLQ262171 WVM262171 E327707 JA327707 SW327707 ACS327707 AMO327707 AWK327707 BGG327707 BQC327707 BZY327707 CJU327707 CTQ327707 DDM327707 DNI327707 DXE327707 EHA327707 EQW327707 FAS327707 FKO327707 FUK327707 GEG327707 GOC327707 GXY327707 HHU327707 HRQ327707 IBM327707 ILI327707 IVE327707 JFA327707 JOW327707 JYS327707 KIO327707 KSK327707 LCG327707 LMC327707 LVY327707 MFU327707 MPQ327707 MZM327707 NJI327707 NTE327707 ODA327707 OMW327707 OWS327707 PGO327707 PQK327707 QAG327707 QKC327707 QTY327707 RDU327707 RNQ327707 RXM327707 SHI327707 SRE327707 TBA327707 TKW327707 TUS327707 UEO327707 UOK327707 UYG327707 VIC327707 VRY327707 WBU327707 WLQ327707 WVM327707 E393243 JA393243 SW393243 ACS393243 AMO393243 AWK393243 BGG393243 BQC393243 BZY393243 CJU393243 CTQ393243 DDM393243 DNI393243 DXE393243 EHA393243 EQW393243 FAS393243 FKO393243 FUK393243 GEG393243 GOC393243 GXY393243 HHU393243 HRQ393243 IBM393243 ILI393243 IVE393243 JFA393243 JOW393243 JYS393243 KIO393243 KSK393243 LCG393243 LMC393243 LVY393243 MFU393243 MPQ393243 MZM393243 NJI393243 NTE393243 ODA393243 OMW393243 OWS393243 PGO393243 PQK393243 QAG393243 QKC393243 QTY393243 RDU393243 RNQ393243 RXM393243 SHI393243 SRE393243 TBA393243 TKW393243 TUS393243 UEO393243 UOK393243 UYG393243 VIC393243 VRY393243 WBU393243 WLQ393243 WVM393243 E458779 JA458779 SW458779 ACS458779 AMO458779 AWK458779 BGG458779 BQC458779 BZY458779 CJU458779 CTQ458779 DDM458779 DNI458779 DXE458779 EHA458779 EQW458779 FAS458779 FKO458779 FUK458779 GEG458779 GOC458779 GXY458779 HHU458779 HRQ458779 IBM458779 ILI458779 IVE458779 JFA458779 JOW458779 JYS458779 KIO458779 KSK458779 LCG458779 LMC458779 LVY458779 MFU458779 MPQ458779 MZM458779 NJI458779 NTE458779 ODA458779 OMW458779 OWS458779 PGO458779 PQK458779 QAG458779 QKC458779 QTY458779 RDU458779 RNQ458779 RXM458779 SHI458779 SRE458779 TBA458779 TKW458779 TUS458779 UEO458779 UOK458779 UYG458779 VIC458779 VRY458779 WBU458779 WLQ458779 WVM458779 E524315 JA524315 SW524315 ACS524315 AMO524315 AWK524315 BGG524315 BQC524315 BZY524315 CJU524315 CTQ524315 DDM524315 DNI524315 DXE524315 EHA524315 EQW524315 FAS524315 FKO524315 FUK524315 GEG524315 GOC524315 GXY524315 HHU524315 HRQ524315 IBM524315 ILI524315 IVE524315 JFA524315 JOW524315 JYS524315 KIO524315 KSK524315 LCG524315 LMC524315 LVY524315 MFU524315 MPQ524315 MZM524315 NJI524315 NTE524315 ODA524315 OMW524315 OWS524315 PGO524315 PQK524315 QAG524315 QKC524315 QTY524315 RDU524315 RNQ524315 RXM524315 SHI524315 SRE524315 TBA524315 TKW524315 TUS524315 UEO524315 UOK524315 UYG524315 VIC524315 VRY524315 WBU524315 WLQ524315 WVM524315 E589851 JA589851 SW589851 ACS589851 AMO589851 AWK589851 BGG589851 BQC589851 BZY589851 CJU589851 CTQ589851 DDM589851 DNI589851 DXE589851 EHA589851 EQW589851 FAS589851 FKO589851 FUK589851 GEG589851 GOC589851 GXY589851 HHU589851 HRQ589851 IBM589851 ILI589851 IVE589851 JFA589851 JOW589851 JYS589851 KIO589851 KSK589851 LCG589851 LMC589851 LVY589851 MFU589851 MPQ589851 MZM589851 NJI589851 NTE589851 ODA589851 OMW589851 OWS589851 PGO589851 PQK589851 QAG589851 QKC589851 QTY589851 RDU589851 RNQ589851 RXM589851 SHI589851 SRE589851 TBA589851 TKW589851 TUS589851 UEO589851 UOK589851 UYG589851 VIC589851 VRY589851 WBU589851 WLQ589851 WVM589851 E655387 JA655387 SW655387 ACS655387 AMO655387 AWK655387 BGG655387 BQC655387 BZY655387 CJU655387 CTQ655387 DDM655387 DNI655387 DXE655387 EHA655387 EQW655387 FAS655387 FKO655387 FUK655387 GEG655387 GOC655387 GXY655387 HHU655387 HRQ655387 IBM655387 ILI655387 IVE655387 JFA655387 JOW655387 JYS655387 KIO655387 KSK655387 LCG655387 LMC655387 LVY655387 MFU655387 MPQ655387 MZM655387 NJI655387 NTE655387 ODA655387 OMW655387 OWS655387 PGO655387 PQK655387 QAG655387 QKC655387 QTY655387 RDU655387 RNQ655387 RXM655387 SHI655387 SRE655387 TBA655387 TKW655387 TUS655387 UEO655387 UOK655387 UYG655387 VIC655387 VRY655387 WBU655387 WLQ655387 WVM655387 E720923 JA720923 SW720923 ACS720923 AMO720923 AWK720923 BGG720923 BQC720923 BZY720923 CJU720923 CTQ720923 DDM720923 DNI720923 DXE720923 EHA720923 EQW720923 FAS720923 FKO720923 FUK720923 GEG720923 GOC720923 GXY720923 HHU720923 HRQ720923 IBM720923 ILI720923 IVE720923 JFA720923 JOW720923 JYS720923 KIO720923 KSK720923 LCG720923 LMC720923 LVY720923 MFU720923 MPQ720923 MZM720923 NJI720923 NTE720923 ODA720923 OMW720923 OWS720923 PGO720923 PQK720923 QAG720923 QKC720923 QTY720923 RDU720923 RNQ720923 RXM720923 SHI720923 SRE720923 TBA720923 TKW720923 TUS720923 UEO720923 UOK720923 UYG720923 VIC720923 VRY720923 WBU720923 WLQ720923 WVM720923 E786459 JA786459 SW786459 ACS786459 AMO786459 AWK786459 BGG786459 BQC786459 BZY786459 CJU786459 CTQ786459 DDM786459 DNI786459 DXE786459 EHA786459 EQW786459 FAS786459 FKO786459 FUK786459 GEG786459 GOC786459 GXY786459 HHU786459 HRQ786459 IBM786459 ILI786459 IVE786459 JFA786459 JOW786459 JYS786459 KIO786459 KSK786459 LCG786459 LMC786459 LVY786459 MFU786459 MPQ786459 MZM786459 NJI786459 NTE786459 ODA786459 OMW786459 OWS786459 PGO786459 PQK786459 QAG786459 QKC786459 QTY786459 RDU786459 RNQ786459 RXM786459 SHI786459 SRE786459 TBA786459 TKW786459 TUS786459 UEO786459 UOK786459 UYG786459 VIC786459 VRY786459 WBU786459 WLQ786459 WVM786459 E851995 JA851995 SW851995 ACS851995 AMO851995 AWK851995 BGG851995 BQC851995 BZY851995 CJU851995 CTQ851995 DDM851995 DNI851995 DXE851995 EHA851995 EQW851995 FAS851995 FKO851995 FUK851995 GEG851995 GOC851995 GXY851995 HHU851995 HRQ851995 IBM851995 ILI851995 IVE851995 JFA851995 JOW851995 JYS851995 KIO851995 KSK851995 LCG851995 LMC851995 LVY851995 MFU851995 MPQ851995 MZM851995 NJI851995 NTE851995 ODA851995 OMW851995 OWS851995 PGO851995 PQK851995 QAG851995 QKC851995 QTY851995 RDU851995 RNQ851995 RXM851995 SHI851995 SRE851995 TBA851995 TKW851995 TUS851995 UEO851995 UOK851995 UYG851995 VIC851995 VRY851995 WBU851995 WLQ851995 WVM851995 E917531 JA917531 SW917531 ACS917531 AMO917531 AWK917531 BGG917531 BQC917531 BZY917531 CJU917531 CTQ917531 DDM917531 DNI917531 DXE917531 EHA917531 EQW917531 FAS917531 FKO917531 FUK917531 GEG917531 GOC917531 GXY917531 HHU917531 HRQ917531 IBM917531 ILI917531 IVE917531 JFA917531 JOW917531 JYS917531 KIO917531 KSK917531 LCG917531 LMC917531 LVY917531 MFU917531 MPQ917531 MZM917531 NJI917531 NTE917531 ODA917531 OMW917531 OWS917531 PGO917531 PQK917531 QAG917531 QKC917531 QTY917531 RDU917531 RNQ917531 RXM917531 SHI917531 SRE917531 TBA917531 TKW917531 TUS917531 UEO917531 UOK917531 UYG917531 VIC917531 VRY917531 WBU917531 WLQ917531 WVM917531 E983067 JA983067 SW983067 ACS983067 AMO983067 AWK983067 BGG983067 BQC983067 BZY983067 CJU983067 CTQ983067 DDM983067 DNI983067 DXE983067 EHA983067 EQW983067 FAS983067 FKO983067 FUK983067 GEG983067 GOC983067 GXY983067 HHU983067 HRQ983067 IBM983067 ILI983067 IVE983067 JFA983067 JOW983067 JYS983067 KIO983067 KSK983067 LCG983067 LMC983067 LVY983067 MFU983067 MPQ983067 MZM983067 NJI983067 NTE983067 ODA983067 OMW983067 OWS983067 PGO983067 PQK983067 QAG983067 QKC983067 QTY983067 RDU983067 RNQ983067 RXM983067 SHI983067 SRE983067 TBA983067 TKW983067 TUS983067 UEO983067 UOK983067 UYG983067 VIC983067 VRY983067 WBU983067 WLQ983067 WVM983067"/>
  </dataValidations>
  <hyperlinks>
    <hyperlink ref="I3:K3" location="'Aloita tästä'!A1" display="PALAA TÄSTÄ KANSISIVULLE"/>
  </hyperlinks>
  <pageMargins left="0.39370078740157483" right="0.70866141732283472" top="0.39370078740157483" bottom="0.78740157480314965" header="0.31496062992125984" footer="0.31496062992125984"/>
  <pageSetup paperSize="9" scale="75" orientation="portrait"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pageSetUpPr fitToPage="1"/>
  </sheetPr>
  <dimension ref="A4:I37"/>
  <sheetViews>
    <sheetView showGridLines="0" zoomScaleNormal="100" workbookViewId="0">
      <selection activeCell="A33" sqref="A33:C33"/>
    </sheetView>
  </sheetViews>
  <sheetFormatPr defaultRowHeight="12.75" x14ac:dyDescent="0.2"/>
  <cols>
    <col min="1" max="2" width="17.140625" customWidth="1"/>
    <col min="3" max="3" width="48.7109375" customWidth="1"/>
    <col min="4" max="4" width="18.85546875" customWidth="1"/>
    <col min="256" max="256" width="2.5703125" customWidth="1"/>
    <col min="257" max="258" width="17.140625" customWidth="1"/>
    <col min="259" max="259" width="48.7109375" customWidth="1"/>
    <col min="260" max="260" width="18.85546875" customWidth="1"/>
    <col min="512" max="512" width="2.5703125" customWidth="1"/>
    <col min="513" max="514" width="17.140625" customWidth="1"/>
    <col min="515" max="515" width="48.7109375" customWidth="1"/>
    <col min="516" max="516" width="18.85546875" customWidth="1"/>
    <col min="768" max="768" width="2.5703125" customWidth="1"/>
    <col min="769" max="770" width="17.140625" customWidth="1"/>
    <col min="771" max="771" width="48.7109375" customWidth="1"/>
    <col min="772" max="772" width="18.85546875" customWidth="1"/>
    <col min="1024" max="1024" width="2.5703125" customWidth="1"/>
    <col min="1025" max="1026" width="17.140625" customWidth="1"/>
    <col min="1027" max="1027" width="48.7109375" customWidth="1"/>
    <col min="1028" max="1028" width="18.85546875" customWidth="1"/>
    <col min="1280" max="1280" width="2.5703125" customWidth="1"/>
    <col min="1281" max="1282" width="17.140625" customWidth="1"/>
    <col min="1283" max="1283" width="48.7109375" customWidth="1"/>
    <col min="1284" max="1284" width="18.85546875" customWidth="1"/>
    <col min="1536" max="1536" width="2.5703125" customWidth="1"/>
    <col min="1537" max="1538" width="17.140625" customWidth="1"/>
    <col min="1539" max="1539" width="48.7109375" customWidth="1"/>
    <col min="1540" max="1540" width="18.85546875" customWidth="1"/>
    <col min="1792" max="1792" width="2.5703125" customWidth="1"/>
    <col min="1793" max="1794" width="17.140625" customWidth="1"/>
    <col min="1795" max="1795" width="48.7109375" customWidth="1"/>
    <col min="1796" max="1796" width="18.85546875" customWidth="1"/>
    <col min="2048" max="2048" width="2.5703125" customWidth="1"/>
    <col min="2049" max="2050" width="17.140625" customWidth="1"/>
    <col min="2051" max="2051" width="48.7109375" customWidth="1"/>
    <col min="2052" max="2052" width="18.85546875" customWidth="1"/>
    <col min="2304" max="2304" width="2.5703125" customWidth="1"/>
    <col min="2305" max="2306" width="17.140625" customWidth="1"/>
    <col min="2307" max="2307" width="48.7109375" customWidth="1"/>
    <col min="2308" max="2308" width="18.85546875" customWidth="1"/>
    <col min="2560" max="2560" width="2.5703125" customWidth="1"/>
    <col min="2561" max="2562" width="17.140625" customWidth="1"/>
    <col min="2563" max="2563" width="48.7109375" customWidth="1"/>
    <col min="2564" max="2564" width="18.85546875" customWidth="1"/>
    <col min="2816" max="2816" width="2.5703125" customWidth="1"/>
    <col min="2817" max="2818" width="17.140625" customWidth="1"/>
    <col min="2819" max="2819" width="48.7109375" customWidth="1"/>
    <col min="2820" max="2820" width="18.85546875" customWidth="1"/>
    <col min="3072" max="3072" width="2.5703125" customWidth="1"/>
    <col min="3073" max="3074" width="17.140625" customWidth="1"/>
    <col min="3075" max="3075" width="48.7109375" customWidth="1"/>
    <col min="3076" max="3076" width="18.85546875" customWidth="1"/>
    <col min="3328" max="3328" width="2.5703125" customWidth="1"/>
    <col min="3329" max="3330" width="17.140625" customWidth="1"/>
    <col min="3331" max="3331" width="48.7109375" customWidth="1"/>
    <col min="3332" max="3332" width="18.85546875" customWidth="1"/>
    <col min="3584" max="3584" width="2.5703125" customWidth="1"/>
    <col min="3585" max="3586" width="17.140625" customWidth="1"/>
    <col min="3587" max="3587" width="48.7109375" customWidth="1"/>
    <col min="3588" max="3588" width="18.85546875" customWidth="1"/>
    <col min="3840" max="3840" width="2.5703125" customWidth="1"/>
    <col min="3841" max="3842" width="17.140625" customWidth="1"/>
    <col min="3843" max="3843" width="48.7109375" customWidth="1"/>
    <col min="3844" max="3844" width="18.85546875" customWidth="1"/>
    <col min="4096" max="4096" width="2.5703125" customWidth="1"/>
    <col min="4097" max="4098" width="17.140625" customWidth="1"/>
    <col min="4099" max="4099" width="48.7109375" customWidth="1"/>
    <col min="4100" max="4100" width="18.85546875" customWidth="1"/>
    <col min="4352" max="4352" width="2.5703125" customWidth="1"/>
    <col min="4353" max="4354" width="17.140625" customWidth="1"/>
    <col min="4355" max="4355" width="48.7109375" customWidth="1"/>
    <col min="4356" max="4356" width="18.85546875" customWidth="1"/>
    <col min="4608" max="4608" width="2.5703125" customWidth="1"/>
    <col min="4609" max="4610" width="17.140625" customWidth="1"/>
    <col min="4611" max="4611" width="48.7109375" customWidth="1"/>
    <col min="4612" max="4612" width="18.85546875" customWidth="1"/>
    <col min="4864" max="4864" width="2.5703125" customWidth="1"/>
    <col min="4865" max="4866" width="17.140625" customWidth="1"/>
    <col min="4867" max="4867" width="48.7109375" customWidth="1"/>
    <col min="4868" max="4868" width="18.85546875" customWidth="1"/>
    <col min="5120" max="5120" width="2.5703125" customWidth="1"/>
    <col min="5121" max="5122" width="17.140625" customWidth="1"/>
    <col min="5123" max="5123" width="48.7109375" customWidth="1"/>
    <col min="5124" max="5124" width="18.85546875" customWidth="1"/>
    <col min="5376" max="5376" width="2.5703125" customWidth="1"/>
    <col min="5377" max="5378" width="17.140625" customWidth="1"/>
    <col min="5379" max="5379" width="48.7109375" customWidth="1"/>
    <col min="5380" max="5380" width="18.85546875" customWidth="1"/>
    <col min="5632" max="5632" width="2.5703125" customWidth="1"/>
    <col min="5633" max="5634" width="17.140625" customWidth="1"/>
    <col min="5635" max="5635" width="48.7109375" customWidth="1"/>
    <col min="5636" max="5636" width="18.85546875" customWidth="1"/>
    <col min="5888" max="5888" width="2.5703125" customWidth="1"/>
    <col min="5889" max="5890" width="17.140625" customWidth="1"/>
    <col min="5891" max="5891" width="48.7109375" customWidth="1"/>
    <col min="5892" max="5892" width="18.85546875" customWidth="1"/>
    <col min="6144" max="6144" width="2.5703125" customWidth="1"/>
    <col min="6145" max="6146" width="17.140625" customWidth="1"/>
    <col min="6147" max="6147" width="48.7109375" customWidth="1"/>
    <col min="6148" max="6148" width="18.85546875" customWidth="1"/>
    <col min="6400" max="6400" width="2.5703125" customWidth="1"/>
    <col min="6401" max="6402" width="17.140625" customWidth="1"/>
    <col min="6403" max="6403" width="48.7109375" customWidth="1"/>
    <col min="6404" max="6404" width="18.85546875" customWidth="1"/>
    <col min="6656" max="6656" width="2.5703125" customWidth="1"/>
    <col min="6657" max="6658" width="17.140625" customWidth="1"/>
    <col min="6659" max="6659" width="48.7109375" customWidth="1"/>
    <col min="6660" max="6660" width="18.85546875" customWidth="1"/>
    <col min="6912" max="6912" width="2.5703125" customWidth="1"/>
    <col min="6913" max="6914" width="17.140625" customWidth="1"/>
    <col min="6915" max="6915" width="48.7109375" customWidth="1"/>
    <col min="6916" max="6916" width="18.85546875" customWidth="1"/>
    <col min="7168" max="7168" width="2.5703125" customWidth="1"/>
    <col min="7169" max="7170" width="17.140625" customWidth="1"/>
    <col min="7171" max="7171" width="48.7109375" customWidth="1"/>
    <col min="7172" max="7172" width="18.85546875" customWidth="1"/>
    <col min="7424" max="7424" width="2.5703125" customWidth="1"/>
    <col min="7425" max="7426" width="17.140625" customWidth="1"/>
    <col min="7427" max="7427" width="48.7109375" customWidth="1"/>
    <col min="7428" max="7428" width="18.85546875" customWidth="1"/>
    <col min="7680" max="7680" width="2.5703125" customWidth="1"/>
    <col min="7681" max="7682" width="17.140625" customWidth="1"/>
    <col min="7683" max="7683" width="48.7109375" customWidth="1"/>
    <col min="7684" max="7684" width="18.85546875" customWidth="1"/>
    <col min="7936" max="7936" width="2.5703125" customWidth="1"/>
    <col min="7937" max="7938" width="17.140625" customWidth="1"/>
    <col min="7939" max="7939" width="48.7109375" customWidth="1"/>
    <col min="7940" max="7940" width="18.85546875" customWidth="1"/>
    <col min="8192" max="8192" width="2.5703125" customWidth="1"/>
    <col min="8193" max="8194" width="17.140625" customWidth="1"/>
    <col min="8195" max="8195" width="48.7109375" customWidth="1"/>
    <col min="8196" max="8196" width="18.85546875" customWidth="1"/>
    <col min="8448" max="8448" width="2.5703125" customWidth="1"/>
    <col min="8449" max="8450" width="17.140625" customWidth="1"/>
    <col min="8451" max="8451" width="48.7109375" customWidth="1"/>
    <col min="8452" max="8452" width="18.85546875" customWidth="1"/>
    <col min="8704" max="8704" width="2.5703125" customWidth="1"/>
    <col min="8705" max="8706" width="17.140625" customWidth="1"/>
    <col min="8707" max="8707" width="48.7109375" customWidth="1"/>
    <col min="8708" max="8708" width="18.85546875" customWidth="1"/>
    <col min="8960" max="8960" width="2.5703125" customWidth="1"/>
    <col min="8961" max="8962" width="17.140625" customWidth="1"/>
    <col min="8963" max="8963" width="48.7109375" customWidth="1"/>
    <col min="8964" max="8964" width="18.85546875" customWidth="1"/>
    <col min="9216" max="9216" width="2.5703125" customWidth="1"/>
    <col min="9217" max="9218" width="17.140625" customWidth="1"/>
    <col min="9219" max="9219" width="48.7109375" customWidth="1"/>
    <col min="9220" max="9220" width="18.85546875" customWidth="1"/>
    <col min="9472" max="9472" width="2.5703125" customWidth="1"/>
    <col min="9473" max="9474" width="17.140625" customWidth="1"/>
    <col min="9475" max="9475" width="48.7109375" customWidth="1"/>
    <col min="9476" max="9476" width="18.85546875" customWidth="1"/>
    <col min="9728" max="9728" width="2.5703125" customWidth="1"/>
    <col min="9729" max="9730" width="17.140625" customWidth="1"/>
    <col min="9731" max="9731" width="48.7109375" customWidth="1"/>
    <col min="9732" max="9732" width="18.85546875" customWidth="1"/>
    <col min="9984" max="9984" width="2.5703125" customWidth="1"/>
    <col min="9985" max="9986" width="17.140625" customWidth="1"/>
    <col min="9987" max="9987" width="48.7109375" customWidth="1"/>
    <col min="9988" max="9988" width="18.85546875" customWidth="1"/>
    <col min="10240" max="10240" width="2.5703125" customWidth="1"/>
    <col min="10241" max="10242" width="17.140625" customWidth="1"/>
    <col min="10243" max="10243" width="48.7109375" customWidth="1"/>
    <col min="10244" max="10244" width="18.85546875" customWidth="1"/>
    <col min="10496" max="10496" width="2.5703125" customWidth="1"/>
    <col min="10497" max="10498" width="17.140625" customWidth="1"/>
    <col min="10499" max="10499" width="48.7109375" customWidth="1"/>
    <col min="10500" max="10500" width="18.85546875" customWidth="1"/>
    <col min="10752" max="10752" width="2.5703125" customWidth="1"/>
    <col min="10753" max="10754" width="17.140625" customWidth="1"/>
    <col min="10755" max="10755" width="48.7109375" customWidth="1"/>
    <col min="10756" max="10756" width="18.85546875" customWidth="1"/>
    <col min="11008" max="11008" width="2.5703125" customWidth="1"/>
    <col min="11009" max="11010" width="17.140625" customWidth="1"/>
    <col min="11011" max="11011" width="48.7109375" customWidth="1"/>
    <col min="11012" max="11012" width="18.85546875" customWidth="1"/>
    <col min="11264" max="11264" width="2.5703125" customWidth="1"/>
    <col min="11265" max="11266" width="17.140625" customWidth="1"/>
    <col min="11267" max="11267" width="48.7109375" customWidth="1"/>
    <col min="11268" max="11268" width="18.85546875" customWidth="1"/>
    <col min="11520" max="11520" width="2.5703125" customWidth="1"/>
    <col min="11521" max="11522" width="17.140625" customWidth="1"/>
    <col min="11523" max="11523" width="48.7109375" customWidth="1"/>
    <col min="11524" max="11524" width="18.85546875" customWidth="1"/>
    <col min="11776" max="11776" width="2.5703125" customWidth="1"/>
    <col min="11777" max="11778" width="17.140625" customWidth="1"/>
    <col min="11779" max="11779" width="48.7109375" customWidth="1"/>
    <col min="11780" max="11780" width="18.85546875" customWidth="1"/>
    <col min="12032" max="12032" width="2.5703125" customWidth="1"/>
    <col min="12033" max="12034" width="17.140625" customWidth="1"/>
    <col min="12035" max="12035" width="48.7109375" customWidth="1"/>
    <col min="12036" max="12036" width="18.85546875" customWidth="1"/>
    <col min="12288" max="12288" width="2.5703125" customWidth="1"/>
    <col min="12289" max="12290" width="17.140625" customWidth="1"/>
    <col min="12291" max="12291" width="48.7109375" customWidth="1"/>
    <col min="12292" max="12292" width="18.85546875" customWidth="1"/>
    <col min="12544" max="12544" width="2.5703125" customWidth="1"/>
    <col min="12545" max="12546" width="17.140625" customWidth="1"/>
    <col min="12547" max="12547" width="48.7109375" customWidth="1"/>
    <col min="12548" max="12548" width="18.85546875" customWidth="1"/>
    <col min="12800" max="12800" width="2.5703125" customWidth="1"/>
    <col min="12801" max="12802" width="17.140625" customWidth="1"/>
    <col min="12803" max="12803" width="48.7109375" customWidth="1"/>
    <col min="12804" max="12804" width="18.85546875" customWidth="1"/>
    <col min="13056" max="13056" width="2.5703125" customWidth="1"/>
    <col min="13057" max="13058" width="17.140625" customWidth="1"/>
    <col min="13059" max="13059" width="48.7109375" customWidth="1"/>
    <col min="13060" max="13060" width="18.85546875" customWidth="1"/>
    <col min="13312" max="13312" width="2.5703125" customWidth="1"/>
    <col min="13313" max="13314" width="17.140625" customWidth="1"/>
    <col min="13315" max="13315" width="48.7109375" customWidth="1"/>
    <col min="13316" max="13316" width="18.85546875" customWidth="1"/>
    <col min="13568" max="13568" width="2.5703125" customWidth="1"/>
    <col min="13569" max="13570" width="17.140625" customWidth="1"/>
    <col min="13571" max="13571" width="48.7109375" customWidth="1"/>
    <col min="13572" max="13572" width="18.85546875" customWidth="1"/>
    <col min="13824" max="13824" width="2.5703125" customWidth="1"/>
    <col min="13825" max="13826" width="17.140625" customWidth="1"/>
    <col min="13827" max="13827" width="48.7109375" customWidth="1"/>
    <col min="13828" max="13828" width="18.85546875" customWidth="1"/>
    <col min="14080" max="14080" width="2.5703125" customWidth="1"/>
    <col min="14081" max="14082" width="17.140625" customWidth="1"/>
    <col min="14083" max="14083" width="48.7109375" customWidth="1"/>
    <col min="14084" max="14084" width="18.85546875" customWidth="1"/>
    <col min="14336" max="14336" width="2.5703125" customWidth="1"/>
    <col min="14337" max="14338" width="17.140625" customWidth="1"/>
    <col min="14339" max="14339" width="48.7109375" customWidth="1"/>
    <col min="14340" max="14340" width="18.85546875" customWidth="1"/>
    <col min="14592" max="14592" width="2.5703125" customWidth="1"/>
    <col min="14593" max="14594" width="17.140625" customWidth="1"/>
    <col min="14595" max="14595" width="48.7109375" customWidth="1"/>
    <col min="14596" max="14596" width="18.85546875" customWidth="1"/>
    <col min="14848" max="14848" width="2.5703125" customWidth="1"/>
    <col min="14849" max="14850" width="17.140625" customWidth="1"/>
    <col min="14851" max="14851" width="48.7109375" customWidth="1"/>
    <col min="14852" max="14852" width="18.85546875" customWidth="1"/>
    <col min="15104" max="15104" width="2.5703125" customWidth="1"/>
    <col min="15105" max="15106" width="17.140625" customWidth="1"/>
    <col min="15107" max="15107" width="48.7109375" customWidth="1"/>
    <col min="15108" max="15108" width="18.85546875" customWidth="1"/>
    <col min="15360" max="15360" width="2.5703125" customWidth="1"/>
    <col min="15361" max="15362" width="17.140625" customWidth="1"/>
    <col min="15363" max="15363" width="48.7109375" customWidth="1"/>
    <col min="15364" max="15364" width="18.85546875" customWidth="1"/>
    <col min="15616" max="15616" width="2.5703125" customWidth="1"/>
    <col min="15617" max="15618" width="17.140625" customWidth="1"/>
    <col min="15619" max="15619" width="48.7109375" customWidth="1"/>
    <col min="15620" max="15620" width="18.85546875" customWidth="1"/>
    <col min="15872" max="15872" width="2.5703125" customWidth="1"/>
    <col min="15873" max="15874" width="17.140625" customWidth="1"/>
    <col min="15875" max="15875" width="48.7109375" customWidth="1"/>
    <col min="15876" max="15876" width="18.85546875" customWidth="1"/>
    <col min="16128" max="16128" width="2.5703125" customWidth="1"/>
    <col min="16129" max="16130" width="17.140625" customWidth="1"/>
    <col min="16131" max="16131" width="48.7109375" customWidth="1"/>
    <col min="16132" max="16132" width="18.85546875" customWidth="1"/>
  </cols>
  <sheetData>
    <row r="4" spans="1:9" x14ac:dyDescent="0.2">
      <c r="A4" s="140"/>
      <c r="B4" s="140"/>
      <c r="C4" s="140"/>
      <c r="D4" s="140"/>
      <c r="G4" s="551" t="s">
        <v>307</v>
      </c>
      <c r="H4" s="552"/>
      <c r="I4" s="553"/>
    </row>
    <row r="5" spans="1:9" x14ac:dyDescent="0.2">
      <c r="A5" s="309" t="str">
        <f>'Talousosio perustiedot - maksat'!A10</f>
        <v>Hankkeen nimi</v>
      </c>
      <c r="B5" s="839" t="str">
        <f>IF('Talousosio perustiedot - maksat'!B10&lt;&gt;0,'Talousosio perustiedot - maksat'!B10,"")</f>
        <v/>
      </c>
      <c r="C5" s="840"/>
      <c r="D5" s="841"/>
    </row>
    <row r="6" spans="1:9" x14ac:dyDescent="0.2">
      <c r="A6" s="155"/>
      <c r="B6" s="155"/>
      <c r="C6" s="140"/>
      <c r="D6" s="155"/>
    </row>
    <row r="7" spans="1:9" ht="15" x14ac:dyDescent="0.25">
      <c r="A7" s="310" t="s">
        <v>181</v>
      </c>
      <c r="B7" s="315"/>
      <c r="C7" s="311"/>
      <c r="D7" s="312"/>
    </row>
    <row r="8" spans="1:9" x14ac:dyDescent="0.2">
      <c r="A8" s="140"/>
      <c r="B8" s="140"/>
      <c r="C8" s="140"/>
      <c r="D8" s="140"/>
    </row>
    <row r="9" spans="1:9" x14ac:dyDescent="0.2">
      <c r="A9" s="309" t="s">
        <v>182</v>
      </c>
      <c r="B9" s="297"/>
      <c r="C9" s="298"/>
      <c r="D9" s="316">
        <f>'Yhteenveto - maksatus'!C18</f>
        <v>0</v>
      </c>
    </row>
    <row r="10" spans="1:9" x14ac:dyDescent="0.2">
      <c r="A10" s="1"/>
      <c r="B10" s="1"/>
      <c r="C10" s="160" t="s">
        <v>265</v>
      </c>
      <c r="D10" s="220">
        <v>0</v>
      </c>
    </row>
    <row r="11" spans="1:9" x14ac:dyDescent="0.2">
      <c r="A11" s="1"/>
      <c r="B11" s="1"/>
      <c r="C11" s="160" t="s">
        <v>266</v>
      </c>
      <c r="D11" s="220">
        <v>0</v>
      </c>
    </row>
    <row r="13" spans="1:9" x14ac:dyDescent="0.2">
      <c r="A13" s="309" t="s">
        <v>185</v>
      </c>
      <c r="B13" s="309"/>
      <c r="C13" s="317"/>
      <c r="D13" s="316">
        <f>'Yhteenveto - maksatus'!C9-D9</f>
        <v>0</v>
      </c>
    </row>
    <row r="14" spans="1:9" x14ac:dyDescent="0.2">
      <c r="A14" s="140"/>
      <c r="B14" s="140"/>
      <c r="C14" s="140"/>
      <c r="D14" s="140"/>
    </row>
    <row r="15" spans="1:9" x14ac:dyDescent="0.2">
      <c r="A15" s="299" t="s">
        <v>267</v>
      </c>
      <c r="B15" s="300"/>
      <c r="C15" s="297"/>
      <c r="D15" s="298"/>
    </row>
    <row r="16" spans="1:9" x14ac:dyDescent="0.2">
      <c r="A16" s="318" t="s">
        <v>187</v>
      </c>
      <c r="B16" s="318" t="s">
        <v>188</v>
      </c>
      <c r="C16" s="318" t="s">
        <v>189</v>
      </c>
      <c r="D16" s="318" t="s">
        <v>163</v>
      </c>
    </row>
    <row r="17" spans="1:5" x14ac:dyDescent="0.2">
      <c r="A17" s="162" t="s">
        <v>190</v>
      </c>
      <c r="B17" s="149"/>
      <c r="C17" s="162"/>
      <c r="D17" s="150">
        <v>0</v>
      </c>
    </row>
    <row r="18" spans="1:5" x14ac:dyDescent="0.2">
      <c r="A18" s="149" t="s">
        <v>191</v>
      </c>
      <c r="B18" s="149"/>
      <c r="C18" s="149"/>
      <c r="D18" s="150">
        <v>0</v>
      </c>
    </row>
    <row r="19" spans="1:5" x14ac:dyDescent="0.2">
      <c r="A19" s="149"/>
      <c r="B19" s="149"/>
      <c r="C19" s="149"/>
      <c r="D19" s="150"/>
    </row>
    <row r="20" spans="1:5" x14ac:dyDescent="0.2">
      <c r="A20" s="149"/>
      <c r="B20" s="149"/>
      <c r="C20" s="149"/>
      <c r="D20" s="150"/>
    </row>
    <row r="21" spans="1:5" x14ac:dyDescent="0.2">
      <c r="A21" s="149"/>
      <c r="B21" s="149"/>
      <c r="C21" s="149"/>
      <c r="D21" s="150"/>
    </row>
    <row r="22" spans="1:5" x14ac:dyDescent="0.2">
      <c r="A22" s="149"/>
      <c r="B22" s="149"/>
      <c r="C22" s="149"/>
      <c r="D22" s="150"/>
    </row>
    <row r="23" spans="1:5" x14ac:dyDescent="0.2">
      <c r="A23" s="149"/>
      <c r="B23" s="149"/>
      <c r="C23" s="149"/>
      <c r="D23" s="150"/>
    </row>
    <row r="24" spans="1:5" x14ac:dyDescent="0.2">
      <c r="A24" s="149"/>
      <c r="B24" s="149"/>
      <c r="C24" s="149"/>
      <c r="D24" s="150"/>
    </row>
    <row r="25" spans="1:5" x14ac:dyDescent="0.2">
      <c r="A25" s="149"/>
      <c r="B25" s="149"/>
      <c r="C25" s="149"/>
      <c r="D25" s="150"/>
    </row>
    <row r="26" spans="1:5" x14ac:dyDescent="0.2">
      <c r="A26" s="149"/>
      <c r="B26" s="149"/>
      <c r="C26" s="149"/>
      <c r="D26" s="150"/>
    </row>
    <row r="28" spans="1:5" x14ac:dyDescent="0.2">
      <c r="C28" s="319" t="s">
        <v>192</v>
      </c>
      <c r="D28" s="316">
        <f>SUM(D17:D26)-D13</f>
        <v>0</v>
      </c>
      <c r="E28" s="170" t="str">
        <f>IF(D28=0,"","HUOM!")</f>
        <v/>
      </c>
    </row>
    <row r="31" spans="1:5" ht="15" x14ac:dyDescent="0.25">
      <c r="A31" s="656" t="s">
        <v>193</v>
      </c>
      <c r="B31" s="657"/>
      <c r="C31" s="658"/>
      <c r="D31" s="320">
        <f>D9+D13</f>
        <v>0</v>
      </c>
    </row>
    <row r="33" spans="1:3" x14ac:dyDescent="0.2">
      <c r="A33" s="833" t="s">
        <v>148</v>
      </c>
      <c r="B33" s="834"/>
      <c r="C33" s="835"/>
    </row>
    <row r="34" spans="1:3" x14ac:dyDescent="0.2">
      <c r="A34" s="649"/>
      <c r="B34" s="567"/>
      <c r="C34" s="650"/>
    </row>
    <row r="35" spans="1:3" x14ac:dyDescent="0.2">
      <c r="A35" s="649"/>
      <c r="B35" s="567"/>
      <c r="C35" s="650"/>
    </row>
    <row r="36" spans="1:3" x14ac:dyDescent="0.2">
      <c r="A36" s="649"/>
      <c r="B36" s="567"/>
      <c r="C36" s="650"/>
    </row>
    <row r="37" spans="1:3" x14ac:dyDescent="0.2">
      <c r="A37" s="651"/>
      <c r="B37" s="652"/>
      <c r="C37" s="653"/>
    </row>
  </sheetData>
  <sheetProtection selectLockedCells="1"/>
  <mergeCells count="5">
    <mergeCell ref="B5:D5"/>
    <mergeCell ref="A31:C31"/>
    <mergeCell ref="A34:C37"/>
    <mergeCell ref="G4:I4"/>
    <mergeCell ref="A33:C33"/>
  </mergeCells>
  <dataValidations count="4">
    <dataValidation allowBlank="1" showInputMessage="1" showErrorMessage="1" promptTitle="OHJE" prompt="Voit halutessasi antaa lisätietoja hankkeen rahoitukseen liittyen._x000a_" sqref="A33 IW33 SS33 ACO33 AMK33 AWG33 BGC33 BPY33 BZU33 CJQ33 CTM33 DDI33 DNE33 DXA33 EGW33 EQS33 FAO33 FKK33 FUG33 GEC33 GNY33 GXU33 HHQ33 HRM33 IBI33 ILE33 IVA33 JEW33 JOS33 JYO33 KIK33 KSG33 LCC33 LLY33 LVU33 MFQ33 MPM33 MZI33 NJE33 NTA33 OCW33 OMS33 OWO33 PGK33 PQG33 QAC33 QJY33 QTU33 RDQ33 RNM33 RXI33 SHE33 SRA33 TAW33 TKS33 TUO33 UEK33 UOG33 UYC33 VHY33 VRU33 WBQ33 WLM33 WVI33 A65569 IW65569 SS65569 ACO65569 AMK65569 AWG65569 BGC65569 BPY65569 BZU65569 CJQ65569 CTM65569 DDI65569 DNE65569 DXA65569 EGW65569 EQS65569 FAO65569 FKK65569 FUG65569 GEC65569 GNY65569 GXU65569 HHQ65569 HRM65569 IBI65569 ILE65569 IVA65569 JEW65569 JOS65569 JYO65569 KIK65569 KSG65569 LCC65569 LLY65569 LVU65569 MFQ65569 MPM65569 MZI65569 NJE65569 NTA65569 OCW65569 OMS65569 OWO65569 PGK65569 PQG65569 QAC65569 QJY65569 QTU65569 RDQ65569 RNM65569 RXI65569 SHE65569 SRA65569 TAW65569 TKS65569 TUO65569 UEK65569 UOG65569 UYC65569 VHY65569 VRU65569 WBQ65569 WLM65569 WVI65569 A131105 IW131105 SS131105 ACO131105 AMK131105 AWG131105 BGC131105 BPY131105 BZU131105 CJQ131105 CTM131105 DDI131105 DNE131105 DXA131105 EGW131105 EQS131105 FAO131105 FKK131105 FUG131105 GEC131105 GNY131105 GXU131105 HHQ131105 HRM131105 IBI131105 ILE131105 IVA131105 JEW131105 JOS131105 JYO131105 KIK131105 KSG131105 LCC131105 LLY131105 LVU131105 MFQ131105 MPM131105 MZI131105 NJE131105 NTA131105 OCW131105 OMS131105 OWO131105 PGK131105 PQG131105 QAC131105 QJY131105 QTU131105 RDQ131105 RNM131105 RXI131105 SHE131105 SRA131105 TAW131105 TKS131105 TUO131105 UEK131105 UOG131105 UYC131105 VHY131105 VRU131105 WBQ131105 WLM131105 WVI131105 A196641 IW196641 SS196641 ACO196641 AMK196641 AWG196641 BGC196641 BPY196641 BZU196641 CJQ196641 CTM196641 DDI196641 DNE196641 DXA196641 EGW196641 EQS196641 FAO196641 FKK196641 FUG196641 GEC196641 GNY196641 GXU196641 HHQ196641 HRM196641 IBI196641 ILE196641 IVA196641 JEW196641 JOS196641 JYO196641 KIK196641 KSG196641 LCC196641 LLY196641 LVU196641 MFQ196641 MPM196641 MZI196641 NJE196641 NTA196641 OCW196641 OMS196641 OWO196641 PGK196641 PQG196641 QAC196641 QJY196641 QTU196641 RDQ196641 RNM196641 RXI196641 SHE196641 SRA196641 TAW196641 TKS196641 TUO196641 UEK196641 UOG196641 UYC196641 VHY196641 VRU196641 WBQ196641 WLM196641 WVI196641 A262177 IW262177 SS262177 ACO262177 AMK262177 AWG262177 BGC262177 BPY262177 BZU262177 CJQ262177 CTM262177 DDI262177 DNE262177 DXA262177 EGW262177 EQS262177 FAO262177 FKK262177 FUG262177 GEC262177 GNY262177 GXU262177 HHQ262177 HRM262177 IBI262177 ILE262177 IVA262177 JEW262177 JOS262177 JYO262177 KIK262177 KSG262177 LCC262177 LLY262177 LVU262177 MFQ262177 MPM262177 MZI262177 NJE262177 NTA262177 OCW262177 OMS262177 OWO262177 PGK262177 PQG262177 QAC262177 QJY262177 QTU262177 RDQ262177 RNM262177 RXI262177 SHE262177 SRA262177 TAW262177 TKS262177 TUO262177 UEK262177 UOG262177 UYC262177 VHY262177 VRU262177 WBQ262177 WLM262177 WVI262177 A327713 IW327713 SS327713 ACO327713 AMK327713 AWG327713 BGC327713 BPY327713 BZU327713 CJQ327713 CTM327713 DDI327713 DNE327713 DXA327713 EGW327713 EQS327713 FAO327713 FKK327713 FUG327713 GEC327713 GNY327713 GXU327713 HHQ327713 HRM327713 IBI327713 ILE327713 IVA327713 JEW327713 JOS327713 JYO327713 KIK327713 KSG327713 LCC327713 LLY327713 LVU327713 MFQ327713 MPM327713 MZI327713 NJE327713 NTA327713 OCW327713 OMS327713 OWO327713 PGK327713 PQG327713 QAC327713 QJY327713 QTU327713 RDQ327713 RNM327713 RXI327713 SHE327713 SRA327713 TAW327713 TKS327713 TUO327713 UEK327713 UOG327713 UYC327713 VHY327713 VRU327713 WBQ327713 WLM327713 WVI327713 A393249 IW393249 SS393249 ACO393249 AMK393249 AWG393249 BGC393249 BPY393249 BZU393249 CJQ393249 CTM393249 DDI393249 DNE393249 DXA393249 EGW393249 EQS393249 FAO393249 FKK393249 FUG393249 GEC393249 GNY393249 GXU393249 HHQ393249 HRM393249 IBI393249 ILE393249 IVA393249 JEW393249 JOS393249 JYO393249 KIK393249 KSG393249 LCC393249 LLY393249 LVU393249 MFQ393249 MPM393249 MZI393249 NJE393249 NTA393249 OCW393249 OMS393249 OWO393249 PGK393249 PQG393249 QAC393249 QJY393249 QTU393249 RDQ393249 RNM393249 RXI393249 SHE393249 SRA393249 TAW393249 TKS393249 TUO393249 UEK393249 UOG393249 UYC393249 VHY393249 VRU393249 WBQ393249 WLM393249 WVI393249 A458785 IW458785 SS458785 ACO458785 AMK458785 AWG458785 BGC458785 BPY458785 BZU458785 CJQ458785 CTM458785 DDI458785 DNE458785 DXA458785 EGW458785 EQS458785 FAO458785 FKK458785 FUG458785 GEC458785 GNY458785 GXU458785 HHQ458785 HRM458785 IBI458785 ILE458785 IVA458785 JEW458785 JOS458785 JYO458785 KIK458785 KSG458785 LCC458785 LLY458785 LVU458785 MFQ458785 MPM458785 MZI458785 NJE458785 NTA458785 OCW458785 OMS458785 OWO458785 PGK458785 PQG458785 QAC458785 QJY458785 QTU458785 RDQ458785 RNM458785 RXI458785 SHE458785 SRA458785 TAW458785 TKS458785 TUO458785 UEK458785 UOG458785 UYC458785 VHY458785 VRU458785 WBQ458785 WLM458785 WVI458785 A524321 IW524321 SS524321 ACO524321 AMK524321 AWG524321 BGC524321 BPY524321 BZU524321 CJQ524321 CTM524321 DDI524321 DNE524321 DXA524321 EGW524321 EQS524321 FAO524321 FKK524321 FUG524321 GEC524321 GNY524321 GXU524321 HHQ524321 HRM524321 IBI524321 ILE524321 IVA524321 JEW524321 JOS524321 JYO524321 KIK524321 KSG524321 LCC524321 LLY524321 LVU524321 MFQ524321 MPM524321 MZI524321 NJE524321 NTA524321 OCW524321 OMS524321 OWO524321 PGK524321 PQG524321 QAC524321 QJY524321 QTU524321 RDQ524321 RNM524321 RXI524321 SHE524321 SRA524321 TAW524321 TKS524321 TUO524321 UEK524321 UOG524321 UYC524321 VHY524321 VRU524321 WBQ524321 WLM524321 WVI524321 A589857 IW589857 SS589857 ACO589857 AMK589857 AWG589857 BGC589857 BPY589857 BZU589857 CJQ589857 CTM589857 DDI589857 DNE589857 DXA589857 EGW589857 EQS589857 FAO589857 FKK589857 FUG589857 GEC589857 GNY589857 GXU589857 HHQ589857 HRM589857 IBI589857 ILE589857 IVA589857 JEW589857 JOS589857 JYO589857 KIK589857 KSG589857 LCC589857 LLY589857 LVU589857 MFQ589857 MPM589857 MZI589857 NJE589857 NTA589857 OCW589857 OMS589857 OWO589857 PGK589857 PQG589857 QAC589857 QJY589857 QTU589857 RDQ589857 RNM589857 RXI589857 SHE589857 SRA589857 TAW589857 TKS589857 TUO589857 UEK589857 UOG589857 UYC589857 VHY589857 VRU589857 WBQ589857 WLM589857 WVI589857 A655393 IW655393 SS655393 ACO655393 AMK655393 AWG655393 BGC655393 BPY655393 BZU655393 CJQ655393 CTM655393 DDI655393 DNE655393 DXA655393 EGW655393 EQS655393 FAO655393 FKK655393 FUG655393 GEC655393 GNY655393 GXU655393 HHQ655393 HRM655393 IBI655393 ILE655393 IVA655393 JEW655393 JOS655393 JYO655393 KIK655393 KSG655393 LCC655393 LLY655393 LVU655393 MFQ655393 MPM655393 MZI655393 NJE655393 NTA655393 OCW655393 OMS655393 OWO655393 PGK655393 PQG655393 QAC655393 QJY655393 QTU655393 RDQ655393 RNM655393 RXI655393 SHE655393 SRA655393 TAW655393 TKS655393 TUO655393 UEK655393 UOG655393 UYC655393 VHY655393 VRU655393 WBQ655393 WLM655393 WVI655393 A720929 IW720929 SS720929 ACO720929 AMK720929 AWG720929 BGC720929 BPY720929 BZU720929 CJQ720929 CTM720929 DDI720929 DNE720929 DXA720929 EGW720929 EQS720929 FAO720929 FKK720929 FUG720929 GEC720929 GNY720929 GXU720929 HHQ720929 HRM720929 IBI720929 ILE720929 IVA720929 JEW720929 JOS720929 JYO720929 KIK720929 KSG720929 LCC720929 LLY720929 LVU720929 MFQ720929 MPM720929 MZI720929 NJE720929 NTA720929 OCW720929 OMS720929 OWO720929 PGK720929 PQG720929 QAC720929 QJY720929 QTU720929 RDQ720929 RNM720929 RXI720929 SHE720929 SRA720929 TAW720929 TKS720929 TUO720929 UEK720929 UOG720929 UYC720929 VHY720929 VRU720929 WBQ720929 WLM720929 WVI720929 A786465 IW786465 SS786465 ACO786465 AMK786465 AWG786465 BGC786465 BPY786465 BZU786465 CJQ786465 CTM786465 DDI786465 DNE786465 DXA786465 EGW786465 EQS786465 FAO786465 FKK786465 FUG786465 GEC786465 GNY786465 GXU786465 HHQ786465 HRM786465 IBI786465 ILE786465 IVA786465 JEW786465 JOS786465 JYO786465 KIK786465 KSG786465 LCC786465 LLY786465 LVU786465 MFQ786465 MPM786465 MZI786465 NJE786465 NTA786465 OCW786465 OMS786465 OWO786465 PGK786465 PQG786465 QAC786465 QJY786465 QTU786465 RDQ786465 RNM786465 RXI786465 SHE786465 SRA786465 TAW786465 TKS786465 TUO786465 UEK786465 UOG786465 UYC786465 VHY786465 VRU786465 WBQ786465 WLM786465 WVI786465 A852001 IW852001 SS852001 ACO852001 AMK852001 AWG852001 BGC852001 BPY852001 BZU852001 CJQ852001 CTM852001 DDI852001 DNE852001 DXA852001 EGW852001 EQS852001 FAO852001 FKK852001 FUG852001 GEC852001 GNY852001 GXU852001 HHQ852001 HRM852001 IBI852001 ILE852001 IVA852001 JEW852001 JOS852001 JYO852001 KIK852001 KSG852001 LCC852001 LLY852001 LVU852001 MFQ852001 MPM852001 MZI852001 NJE852001 NTA852001 OCW852001 OMS852001 OWO852001 PGK852001 PQG852001 QAC852001 QJY852001 QTU852001 RDQ852001 RNM852001 RXI852001 SHE852001 SRA852001 TAW852001 TKS852001 TUO852001 UEK852001 UOG852001 UYC852001 VHY852001 VRU852001 WBQ852001 WLM852001 WVI852001 A917537 IW917537 SS917537 ACO917537 AMK917537 AWG917537 BGC917537 BPY917537 BZU917537 CJQ917537 CTM917537 DDI917537 DNE917537 DXA917537 EGW917537 EQS917537 FAO917537 FKK917537 FUG917537 GEC917537 GNY917537 GXU917537 HHQ917537 HRM917537 IBI917537 ILE917537 IVA917537 JEW917537 JOS917537 JYO917537 KIK917537 KSG917537 LCC917537 LLY917537 LVU917537 MFQ917537 MPM917537 MZI917537 NJE917537 NTA917537 OCW917537 OMS917537 OWO917537 PGK917537 PQG917537 QAC917537 QJY917537 QTU917537 RDQ917537 RNM917537 RXI917537 SHE917537 SRA917537 TAW917537 TKS917537 TUO917537 UEK917537 UOG917537 UYC917537 VHY917537 VRU917537 WBQ917537 WLM917537 WVI917537 A983073 IW983073 SS983073 ACO983073 AMK983073 AWG983073 BGC983073 BPY983073 BZU983073 CJQ983073 CTM983073 DDI983073 DNE983073 DXA983073 EGW983073 EQS983073 FAO983073 FKK983073 FUG983073 GEC983073 GNY983073 GXU983073 HHQ983073 HRM983073 IBI983073 ILE983073 IVA983073 JEW983073 JOS983073 JYO983073 KIK983073 KSG983073 LCC983073 LLY983073 LVU983073 MFQ983073 MPM983073 MZI983073 NJE983073 NTA983073 OCW983073 OMS983073 OWO983073 PGK983073 PQG983073 QAC983073 QJY983073 QTU983073 RDQ983073 RNM983073 RXI983073 SHE983073 SRA983073 TAW983073 TKS983073 TUO983073 UEK983073 UOG983073 UYC983073 VHY983073 VRU983073 WBQ983073 WLM983073 WVI983073"/>
    <dataValidation type="list" allowBlank="1" showInputMessage="1" showErrorMessage="1" promptTitle="OHJE" prompt="Ilmoita tässä, tuleeko rahoitus yksityiseltä vai julkiselta taholta._x000a_" sqref="A17:A26 IW17:IW26 SS17:SS26 ACO17:ACO26 AMK17:AMK26 AWG17:AWG26 BGC17:BGC26 BPY17:BPY26 BZU17:BZU26 CJQ17:CJQ26 CTM17:CTM26 DDI17:DDI26 DNE17:DNE26 DXA17:DXA26 EGW17:EGW26 EQS17:EQS26 FAO17:FAO26 FKK17:FKK26 FUG17:FUG26 GEC17:GEC26 GNY17:GNY26 GXU17:GXU26 HHQ17:HHQ26 HRM17:HRM26 IBI17:IBI26 ILE17:ILE26 IVA17:IVA26 JEW17:JEW26 JOS17:JOS26 JYO17:JYO26 KIK17:KIK26 KSG17:KSG26 LCC17:LCC26 LLY17:LLY26 LVU17:LVU26 MFQ17:MFQ26 MPM17:MPM26 MZI17:MZI26 NJE17:NJE26 NTA17:NTA26 OCW17:OCW26 OMS17:OMS26 OWO17:OWO26 PGK17:PGK26 PQG17:PQG26 QAC17:QAC26 QJY17:QJY26 QTU17:QTU26 RDQ17:RDQ26 RNM17:RNM26 RXI17:RXI26 SHE17:SHE26 SRA17:SRA26 TAW17:TAW26 TKS17:TKS26 TUO17:TUO26 UEK17:UEK26 UOG17:UOG26 UYC17:UYC26 VHY17:VHY26 VRU17:VRU26 WBQ17:WBQ26 WLM17:WLM26 WVI17:WVI26 A65553:A65562 IW65553:IW65562 SS65553:SS65562 ACO65553:ACO65562 AMK65553:AMK65562 AWG65553:AWG65562 BGC65553:BGC65562 BPY65553:BPY65562 BZU65553:BZU65562 CJQ65553:CJQ65562 CTM65553:CTM65562 DDI65553:DDI65562 DNE65553:DNE65562 DXA65553:DXA65562 EGW65553:EGW65562 EQS65553:EQS65562 FAO65553:FAO65562 FKK65553:FKK65562 FUG65553:FUG65562 GEC65553:GEC65562 GNY65553:GNY65562 GXU65553:GXU65562 HHQ65553:HHQ65562 HRM65553:HRM65562 IBI65553:IBI65562 ILE65553:ILE65562 IVA65553:IVA65562 JEW65553:JEW65562 JOS65553:JOS65562 JYO65553:JYO65562 KIK65553:KIK65562 KSG65553:KSG65562 LCC65553:LCC65562 LLY65553:LLY65562 LVU65553:LVU65562 MFQ65553:MFQ65562 MPM65553:MPM65562 MZI65553:MZI65562 NJE65553:NJE65562 NTA65553:NTA65562 OCW65553:OCW65562 OMS65553:OMS65562 OWO65553:OWO65562 PGK65553:PGK65562 PQG65553:PQG65562 QAC65553:QAC65562 QJY65553:QJY65562 QTU65553:QTU65562 RDQ65553:RDQ65562 RNM65553:RNM65562 RXI65553:RXI65562 SHE65553:SHE65562 SRA65553:SRA65562 TAW65553:TAW65562 TKS65553:TKS65562 TUO65553:TUO65562 UEK65553:UEK65562 UOG65553:UOG65562 UYC65553:UYC65562 VHY65553:VHY65562 VRU65553:VRU65562 WBQ65553:WBQ65562 WLM65553:WLM65562 WVI65553:WVI65562 A131089:A131098 IW131089:IW131098 SS131089:SS131098 ACO131089:ACO131098 AMK131089:AMK131098 AWG131089:AWG131098 BGC131089:BGC131098 BPY131089:BPY131098 BZU131089:BZU131098 CJQ131089:CJQ131098 CTM131089:CTM131098 DDI131089:DDI131098 DNE131089:DNE131098 DXA131089:DXA131098 EGW131089:EGW131098 EQS131089:EQS131098 FAO131089:FAO131098 FKK131089:FKK131098 FUG131089:FUG131098 GEC131089:GEC131098 GNY131089:GNY131098 GXU131089:GXU131098 HHQ131089:HHQ131098 HRM131089:HRM131098 IBI131089:IBI131098 ILE131089:ILE131098 IVA131089:IVA131098 JEW131089:JEW131098 JOS131089:JOS131098 JYO131089:JYO131098 KIK131089:KIK131098 KSG131089:KSG131098 LCC131089:LCC131098 LLY131089:LLY131098 LVU131089:LVU131098 MFQ131089:MFQ131098 MPM131089:MPM131098 MZI131089:MZI131098 NJE131089:NJE131098 NTA131089:NTA131098 OCW131089:OCW131098 OMS131089:OMS131098 OWO131089:OWO131098 PGK131089:PGK131098 PQG131089:PQG131098 QAC131089:QAC131098 QJY131089:QJY131098 QTU131089:QTU131098 RDQ131089:RDQ131098 RNM131089:RNM131098 RXI131089:RXI131098 SHE131089:SHE131098 SRA131089:SRA131098 TAW131089:TAW131098 TKS131089:TKS131098 TUO131089:TUO131098 UEK131089:UEK131098 UOG131089:UOG131098 UYC131089:UYC131098 VHY131089:VHY131098 VRU131089:VRU131098 WBQ131089:WBQ131098 WLM131089:WLM131098 WVI131089:WVI131098 A196625:A196634 IW196625:IW196634 SS196625:SS196634 ACO196625:ACO196634 AMK196625:AMK196634 AWG196625:AWG196634 BGC196625:BGC196634 BPY196625:BPY196634 BZU196625:BZU196634 CJQ196625:CJQ196634 CTM196625:CTM196634 DDI196625:DDI196634 DNE196625:DNE196634 DXA196625:DXA196634 EGW196625:EGW196634 EQS196625:EQS196634 FAO196625:FAO196634 FKK196625:FKK196634 FUG196625:FUG196634 GEC196625:GEC196634 GNY196625:GNY196634 GXU196625:GXU196634 HHQ196625:HHQ196634 HRM196625:HRM196634 IBI196625:IBI196634 ILE196625:ILE196634 IVA196625:IVA196634 JEW196625:JEW196634 JOS196625:JOS196634 JYO196625:JYO196634 KIK196625:KIK196634 KSG196625:KSG196634 LCC196625:LCC196634 LLY196625:LLY196634 LVU196625:LVU196634 MFQ196625:MFQ196634 MPM196625:MPM196634 MZI196625:MZI196634 NJE196625:NJE196634 NTA196625:NTA196634 OCW196625:OCW196634 OMS196625:OMS196634 OWO196625:OWO196634 PGK196625:PGK196634 PQG196625:PQG196634 QAC196625:QAC196634 QJY196625:QJY196634 QTU196625:QTU196634 RDQ196625:RDQ196634 RNM196625:RNM196634 RXI196625:RXI196634 SHE196625:SHE196634 SRA196625:SRA196634 TAW196625:TAW196634 TKS196625:TKS196634 TUO196625:TUO196634 UEK196625:UEK196634 UOG196625:UOG196634 UYC196625:UYC196634 VHY196625:VHY196634 VRU196625:VRU196634 WBQ196625:WBQ196634 WLM196625:WLM196634 WVI196625:WVI196634 A262161:A262170 IW262161:IW262170 SS262161:SS262170 ACO262161:ACO262170 AMK262161:AMK262170 AWG262161:AWG262170 BGC262161:BGC262170 BPY262161:BPY262170 BZU262161:BZU262170 CJQ262161:CJQ262170 CTM262161:CTM262170 DDI262161:DDI262170 DNE262161:DNE262170 DXA262161:DXA262170 EGW262161:EGW262170 EQS262161:EQS262170 FAO262161:FAO262170 FKK262161:FKK262170 FUG262161:FUG262170 GEC262161:GEC262170 GNY262161:GNY262170 GXU262161:GXU262170 HHQ262161:HHQ262170 HRM262161:HRM262170 IBI262161:IBI262170 ILE262161:ILE262170 IVA262161:IVA262170 JEW262161:JEW262170 JOS262161:JOS262170 JYO262161:JYO262170 KIK262161:KIK262170 KSG262161:KSG262170 LCC262161:LCC262170 LLY262161:LLY262170 LVU262161:LVU262170 MFQ262161:MFQ262170 MPM262161:MPM262170 MZI262161:MZI262170 NJE262161:NJE262170 NTA262161:NTA262170 OCW262161:OCW262170 OMS262161:OMS262170 OWO262161:OWO262170 PGK262161:PGK262170 PQG262161:PQG262170 QAC262161:QAC262170 QJY262161:QJY262170 QTU262161:QTU262170 RDQ262161:RDQ262170 RNM262161:RNM262170 RXI262161:RXI262170 SHE262161:SHE262170 SRA262161:SRA262170 TAW262161:TAW262170 TKS262161:TKS262170 TUO262161:TUO262170 UEK262161:UEK262170 UOG262161:UOG262170 UYC262161:UYC262170 VHY262161:VHY262170 VRU262161:VRU262170 WBQ262161:WBQ262170 WLM262161:WLM262170 WVI262161:WVI262170 A327697:A327706 IW327697:IW327706 SS327697:SS327706 ACO327697:ACO327706 AMK327697:AMK327706 AWG327697:AWG327706 BGC327697:BGC327706 BPY327697:BPY327706 BZU327697:BZU327706 CJQ327697:CJQ327706 CTM327697:CTM327706 DDI327697:DDI327706 DNE327697:DNE327706 DXA327697:DXA327706 EGW327697:EGW327706 EQS327697:EQS327706 FAO327697:FAO327706 FKK327697:FKK327706 FUG327697:FUG327706 GEC327697:GEC327706 GNY327697:GNY327706 GXU327697:GXU327706 HHQ327697:HHQ327706 HRM327697:HRM327706 IBI327697:IBI327706 ILE327697:ILE327706 IVA327697:IVA327706 JEW327697:JEW327706 JOS327697:JOS327706 JYO327697:JYO327706 KIK327697:KIK327706 KSG327697:KSG327706 LCC327697:LCC327706 LLY327697:LLY327706 LVU327697:LVU327706 MFQ327697:MFQ327706 MPM327697:MPM327706 MZI327697:MZI327706 NJE327697:NJE327706 NTA327697:NTA327706 OCW327697:OCW327706 OMS327697:OMS327706 OWO327697:OWO327706 PGK327697:PGK327706 PQG327697:PQG327706 QAC327697:QAC327706 QJY327697:QJY327706 QTU327697:QTU327706 RDQ327697:RDQ327706 RNM327697:RNM327706 RXI327697:RXI327706 SHE327697:SHE327706 SRA327697:SRA327706 TAW327697:TAW327706 TKS327697:TKS327706 TUO327697:TUO327706 UEK327697:UEK327706 UOG327697:UOG327706 UYC327697:UYC327706 VHY327697:VHY327706 VRU327697:VRU327706 WBQ327697:WBQ327706 WLM327697:WLM327706 WVI327697:WVI327706 A393233:A393242 IW393233:IW393242 SS393233:SS393242 ACO393233:ACO393242 AMK393233:AMK393242 AWG393233:AWG393242 BGC393233:BGC393242 BPY393233:BPY393242 BZU393233:BZU393242 CJQ393233:CJQ393242 CTM393233:CTM393242 DDI393233:DDI393242 DNE393233:DNE393242 DXA393233:DXA393242 EGW393233:EGW393242 EQS393233:EQS393242 FAO393233:FAO393242 FKK393233:FKK393242 FUG393233:FUG393242 GEC393233:GEC393242 GNY393233:GNY393242 GXU393233:GXU393242 HHQ393233:HHQ393242 HRM393233:HRM393242 IBI393233:IBI393242 ILE393233:ILE393242 IVA393233:IVA393242 JEW393233:JEW393242 JOS393233:JOS393242 JYO393233:JYO393242 KIK393233:KIK393242 KSG393233:KSG393242 LCC393233:LCC393242 LLY393233:LLY393242 LVU393233:LVU393242 MFQ393233:MFQ393242 MPM393233:MPM393242 MZI393233:MZI393242 NJE393233:NJE393242 NTA393233:NTA393242 OCW393233:OCW393242 OMS393233:OMS393242 OWO393233:OWO393242 PGK393233:PGK393242 PQG393233:PQG393242 QAC393233:QAC393242 QJY393233:QJY393242 QTU393233:QTU393242 RDQ393233:RDQ393242 RNM393233:RNM393242 RXI393233:RXI393242 SHE393233:SHE393242 SRA393233:SRA393242 TAW393233:TAW393242 TKS393233:TKS393242 TUO393233:TUO393242 UEK393233:UEK393242 UOG393233:UOG393242 UYC393233:UYC393242 VHY393233:VHY393242 VRU393233:VRU393242 WBQ393233:WBQ393242 WLM393233:WLM393242 WVI393233:WVI393242 A458769:A458778 IW458769:IW458778 SS458769:SS458778 ACO458769:ACO458778 AMK458769:AMK458778 AWG458769:AWG458778 BGC458769:BGC458778 BPY458769:BPY458778 BZU458769:BZU458778 CJQ458769:CJQ458778 CTM458769:CTM458778 DDI458769:DDI458778 DNE458769:DNE458778 DXA458769:DXA458778 EGW458769:EGW458778 EQS458769:EQS458778 FAO458769:FAO458778 FKK458769:FKK458778 FUG458769:FUG458778 GEC458769:GEC458778 GNY458769:GNY458778 GXU458769:GXU458778 HHQ458769:HHQ458778 HRM458769:HRM458778 IBI458769:IBI458778 ILE458769:ILE458778 IVA458769:IVA458778 JEW458769:JEW458778 JOS458769:JOS458778 JYO458769:JYO458778 KIK458769:KIK458778 KSG458769:KSG458778 LCC458769:LCC458778 LLY458769:LLY458778 LVU458769:LVU458778 MFQ458769:MFQ458778 MPM458769:MPM458778 MZI458769:MZI458778 NJE458769:NJE458778 NTA458769:NTA458778 OCW458769:OCW458778 OMS458769:OMS458778 OWO458769:OWO458778 PGK458769:PGK458778 PQG458769:PQG458778 QAC458769:QAC458778 QJY458769:QJY458778 QTU458769:QTU458778 RDQ458769:RDQ458778 RNM458769:RNM458778 RXI458769:RXI458778 SHE458769:SHE458778 SRA458769:SRA458778 TAW458769:TAW458778 TKS458769:TKS458778 TUO458769:TUO458778 UEK458769:UEK458778 UOG458769:UOG458778 UYC458769:UYC458778 VHY458769:VHY458778 VRU458769:VRU458778 WBQ458769:WBQ458778 WLM458769:WLM458778 WVI458769:WVI458778 A524305:A524314 IW524305:IW524314 SS524305:SS524314 ACO524305:ACO524314 AMK524305:AMK524314 AWG524305:AWG524314 BGC524305:BGC524314 BPY524305:BPY524314 BZU524305:BZU524314 CJQ524305:CJQ524314 CTM524305:CTM524314 DDI524305:DDI524314 DNE524305:DNE524314 DXA524305:DXA524314 EGW524305:EGW524314 EQS524305:EQS524314 FAO524305:FAO524314 FKK524305:FKK524314 FUG524305:FUG524314 GEC524305:GEC524314 GNY524305:GNY524314 GXU524305:GXU524314 HHQ524305:HHQ524314 HRM524305:HRM524314 IBI524305:IBI524314 ILE524305:ILE524314 IVA524305:IVA524314 JEW524305:JEW524314 JOS524305:JOS524314 JYO524305:JYO524314 KIK524305:KIK524314 KSG524305:KSG524314 LCC524305:LCC524314 LLY524305:LLY524314 LVU524305:LVU524314 MFQ524305:MFQ524314 MPM524305:MPM524314 MZI524305:MZI524314 NJE524305:NJE524314 NTA524305:NTA524314 OCW524305:OCW524314 OMS524305:OMS524314 OWO524305:OWO524314 PGK524305:PGK524314 PQG524305:PQG524314 QAC524305:QAC524314 QJY524305:QJY524314 QTU524305:QTU524314 RDQ524305:RDQ524314 RNM524305:RNM524314 RXI524305:RXI524314 SHE524305:SHE524314 SRA524305:SRA524314 TAW524305:TAW524314 TKS524305:TKS524314 TUO524305:TUO524314 UEK524305:UEK524314 UOG524305:UOG524314 UYC524305:UYC524314 VHY524305:VHY524314 VRU524305:VRU524314 WBQ524305:WBQ524314 WLM524305:WLM524314 WVI524305:WVI524314 A589841:A589850 IW589841:IW589850 SS589841:SS589850 ACO589841:ACO589850 AMK589841:AMK589850 AWG589841:AWG589850 BGC589841:BGC589850 BPY589841:BPY589850 BZU589841:BZU589850 CJQ589841:CJQ589850 CTM589841:CTM589850 DDI589841:DDI589850 DNE589841:DNE589850 DXA589841:DXA589850 EGW589841:EGW589850 EQS589841:EQS589850 FAO589841:FAO589850 FKK589841:FKK589850 FUG589841:FUG589850 GEC589841:GEC589850 GNY589841:GNY589850 GXU589841:GXU589850 HHQ589841:HHQ589850 HRM589841:HRM589850 IBI589841:IBI589850 ILE589841:ILE589850 IVA589841:IVA589850 JEW589841:JEW589850 JOS589841:JOS589850 JYO589841:JYO589850 KIK589841:KIK589850 KSG589841:KSG589850 LCC589841:LCC589850 LLY589841:LLY589850 LVU589841:LVU589850 MFQ589841:MFQ589850 MPM589841:MPM589850 MZI589841:MZI589850 NJE589841:NJE589850 NTA589841:NTA589850 OCW589841:OCW589850 OMS589841:OMS589850 OWO589841:OWO589850 PGK589841:PGK589850 PQG589841:PQG589850 QAC589841:QAC589850 QJY589841:QJY589850 QTU589841:QTU589850 RDQ589841:RDQ589850 RNM589841:RNM589850 RXI589841:RXI589850 SHE589841:SHE589850 SRA589841:SRA589850 TAW589841:TAW589850 TKS589841:TKS589850 TUO589841:TUO589850 UEK589841:UEK589850 UOG589841:UOG589850 UYC589841:UYC589850 VHY589841:VHY589850 VRU589841:VRU589850 WBQ589841:WBQ589850 WLM589841:WLM589850 WVI589841:WVI589850 A655377:A655386 IW655377:IW655386 SS655377:SS655386 ACO655377:ACO655386 AMK655377:AMK655386 AWG655377:AWG655386 BGC655377:BGC655386 BPY655377:BPY655386 BZU655377:BZU655386 CJQ655377:CJQ655386 CTM655377:CTM655386 DDI655377:DDI655386 DNE655377:DNE655386 DXA655377:DXA655386 EGW655377:EGW655386 EQS655377:EQS655386 FAO655377:FAO655386 FKK655377:FKK655386 FUG655377:FUG655386 GEC655377:GEC655386 GNY655377:GNY655386 GXU655377:GXU655386 HHQ655377:HHQ655386 HRM655377:HRM655386 IBI655377:IBI655386 ILE655377:ILE655386 IVA655377:IVA655386 JEW655377:JEW655386 JOS655377:JOS655386 JYO655377:JYO655386 KIK655377:KIK655386 KSG655377:KSG655386 LCC655377:LCC655386 LLY655377:LLY655386 LVU655377:LVU655386 MFQ655377:MFQ655386 MPM655377:MPM655386 MZI655377:MZI655386 NJE655377:NJE655386 NTA655377:NTA655386 OCW655377:OCW655386 OMS655377:OMS655386 OWO655377:OWO655386 PGK655377:PGK655386 PQG655377:PQG655386 QAC655377:QAC655386 QJY655377:QJY655386 QTU655377:QTU655386 RDQ655377:RDQ655386 RNM655377:RNM655386 RXI655377:RXI655386 SHE655377:SHE655386 SRA655377:SRA655386 TAW655377:TAW655386 TKS655377:TKS655386 TUO655377:TUO655386 UEK655377:UEK655386 UOG655377:UOG655386 UYC655377:UYC655386 VHY655377:VHY655386 VRU655377:VRU655386 WBQ655377:WBQ655386 WLM655377:WLM655386 WVI655377:WVI655386 A720913:A720922 IW720913:IW720922 SS720913:SS720922 ACO720913:ACO720922 AMK720913:AMK720922 AWG720913:AWG720922 BGC720913:BGC720922 BPY720913:BPY720922 BZU720913:BZU720922 CJQ720913:CJQ720922 CTM720913:CTM720922 DDI720913:DDI720922 DNE720913:DNE720922 DXA720913:DXA720922 EGW720913:EGW720922 EQS720913:EQS720922 FAO720913:FAO720922 FKK720913:FKK720922 FUG720913:FUG720922 GEC720913:GEC720922 GNY720913:GNY720922 GXU720913:GXU720922 HHQ720913:HHQ720922 HRM720913:HRM720922 IBI720913:IBI720922 ILE720913:ILE720922 IVA720913:IVA720922 JEW720913:JEW720922 JOS720913:JOS720922 JYO720913:JYO720922 KIK720913:KIK720922 KSG720913:KSG720922 LCC720913:LCC720922 LLY720913:LLY720922 LVU720913:LVU720922 MFQ720913:MFQ720922 MPM720913:MPM720922 MZI720913:MZI720922 NJE720913:NJE720922 NTA720913:NTA720922 OCW720913:OCW720922 OMS720913:OMS720922 OWO720913:OWO720922 PGK720913:PGK720922 PQG720913:PQG720922 QAC720913:QAC720922 QJY720913:QJY720922 QTU720913:QTU720922 RDQ720913:RDQ720922 RNM720913:RNM720922 RXI720913:RXI720922 SHE720913:SHE720922 SRA720913:SRA720922 TAW720913:TAW720922 TKS720913:TKS720922 TUO720913:TUO720922 UEK720913:UEK720922 UOG720913:UOG720922 UYC720913:UYC720922 VHY720913:VHY720922 VRU720913:VRU720922 WBQ720913:WBQ720922 WLM720913:WLM720922 WVI720913:WVI720922 A786449:A786458 IW786449:IW786458 SS786449:SS786458 ACO786449:ACO786458 AMK786449:AMK786458 AWG786449:AWG786458 BGC786449:BGC786458 BPY786449:BPY786458 BZU786449:BZU786458 CJQ786449:CJQ786458 CTM786449:CTM786458 DDI786449:DDI786458 DNE786449:DNE786458 DXA786449:DXA786458 EGW786449:EGW786458 EQS786449:EQS786458 FAO786449:FAO786458 FKK786449:FKK786458 FUG786449:FUG786458 GEC786449:GEC786458 GNY786449:GNY786458 GXU786449:GXU786458 HHQ786449:HHQ786458 HRM786449:HRM786458 IBI786449:IBI786458 ILE786449:ILE786458 IVA786449:IVA786458 JEW786449:JEW786458 JOS786449:JOS786458 JYO786449:JYO786458 KIK786449:KIK786458 KSG786449:KSG786458 LCC786449:LCC786458 LLY786449:LLY786458 LVU786449:LVU786458 MFQ786449:MFQ786458 MPM786449:MPM786458 MZI786449:MZI786458 NJE786449:NJE786458 NTA786449:NTA786458 OCW786449:OCW786458 OMS786449:OMS786458 OWO786449:OWO786458 PGK786449:PGK786458 PQG786449:PQG786458 QAC786449:QAC786458 QJY786449:QJY786458 QTU786449:QTU786458 RDQ786449:RDQ786458 RNM786449:RNM786458 RXI786449:RXI786458 SHE786449:SHE786458 SRA786449:SRA786458 TAW786449:TAW786458 TKS786449:TKS786458 TUO786449:TUO786458 UEK786449:UEK786458 UOG786449:UOG786458 UYC786449:UYC786458 VHY786449:VHY786458 VRU786449:VRU786458 WBQ786449:WBQ786458 WLM786449:WLM786458 WVI786449:WVI786458 A851985:A851994 IW851985:IW851994 SS851985:SS851994 ACO851985:ACO851994 AMK851985:AMK851994 AWG851985:AWG851994 BGC851985:BGC851994 BPY851985:BPY851994 BZU851985:BZU851994 CJQ851985:CJQ851994 CTM851985:CTM851994 DDI851985:DDI851994 DNE851985:DNE851994 DXA851985:DXA851994 EGW851985:EGW851994 EQS851985:EQS851994 FAO851985:FAO851994 FKK851985:FKK851994 FUG851985:FUG851994 GEC851985:GEC851994 GNY851985:GNY851994 GXU851985:GXU851994 HHQ851985:HHQ851994 HRM851985:HRM851994 IBI851985:IBI851994 ILE851985:ILE851994 IVA851985:IVA851994 JEW851985:JEW851994 JOS851985:JOS851994 JYO851985:JYO851994 KIK851985:KIK851994 KSG851985:KSG851994 LCC851985:LCC851994 LLY851985:LLY851994 LVU851985:LVU851994 MFQ851985:MFQ851994 MPM851985:MPM851994 MZI851985:MZI851994 NJE851985:NJE851994 NTA851985:NTA851994 OCW851985:OCW851994 OMS851985:OMS851994 OWO851985:OWO851994 PGK851985:PGK851994 PQG851985:PQG851994 QAC851985:QAC851994 QJY851985:QJY851994 QTU851985:QTU851994 RDQ851985:RDQ851994 RNM851985:RNM851994 RXI851985:RXI851994 SHE851985:SHE851994 SRA851985:SRA851994 TAW851985:TAW851994 TKS851985:TKS851994 TUO851985:TUO851994 UEK851985:UEK851994 UOG851985:UOG851994 UYC851985:UYC851994 VHY851985:VHY851994 VRU851985:VRU851994 WBQ851985:WBQ851994 WLM851985:WLM851994 WVI851985:WVI851994 A917521:A917530 IW917521:IW917530 SS917521:SS917530 ACO917521:ACO917530 AMK917521:AMK917530 AWG917521:AWG917530 BGC917521:BGC917530 BPY917521:BPY917530 BZU917521:BZU917530 CJQ917521:CJQ917530 CTM917521:CTM917530 DDI917521:DDI917530 DNE917521:DNE917530 DXA917521:DXA917530 EGW917521:EGW917530 EQS917521:EQS917530 FAO917521:FAO917530 FKK917521:FKK917530 FUG917521:FUG917530 GEC917521:GEC917530 GNY917521:GNY917530 GXU917521:GXU917530 HHQ917521:HHQ917530 HRM917521:HRM917530 IBI917521:IBI917530 ILE917521:ILE917530 IVA917521:IVA917530 JEW917521:JEW917530 JOS917521:JOS917530 JYO917521:JYO917530 KIK917521:KIK917530 KSG917521:KSG917530 LCC917521:LCC917530 LLY917521:LLY917530 LVU917521:LVU917530 MFQ917521:MFQ917530 MPM917521:MPM917530 MZI917521:MZI917530 NJE917521:NJE917530 NTA917521:NTA917530 OCW917521:OCW917530 OMS917521:OMS917530 OWO917521:OWO917530 PGK917521:PGK917530 PQG917521:PQG917530 QAC917521:QAC917530 QJY917521:QJY917530 QTU917521:QTU917530 RDQ917521:RDQ917530 RNM917521:RNM917530 RXI917521:RXI917530 SHE917521:SHE917530 SRA917521:SRA917530 TAW917521:TAW917530 TKS917521:TKS917530 TUO917521:TUO917530 UEK917521:UEK917530 UOG917521:UOG917530 UYC917521:UYC917530 VHY917521:VHY917530 VRU917521:VRU917530 WBQ917521:WBQ917530 WLM917521:WLM917530 WVI917521:WVI917530 A983057:A983066 IW983057:IW983066 SS983057:SS983066 ACO983057:ACO983066 AMK983057:AMK983066 AWG983057:AWG983066 BGC983057:BGC983066 BPY983057:BPY983066 BZU983057:BZU983066 CJQ983057:CJQ983066 CTM983057:CTM983066 DDI983057:DDI983066 DNE983057:DNE983066 DXA983057:DXA983066 EGW983057:EGW983066 EQS983057:EQS983066 FAO983057:FAO983066 FKK983057:FKK983066 FUG983057:FUG983066 GEC983057:GEC983066 GNY983057:GNY983066 GXU983057:GXU983066 HHQ983057:HHQ983066 HRM983057:HRM983066 IBI983057:IBI983066 ILE983057:ILE983066 IVA983057:IVA983066 JEW983057:JEW983066 JOS983057:JOS983066 JYO983057:JYO983066 KIK983057:KIK983066 KSG983057:KSG983066 LCC983057:LCC983066 LLY983057:LLY983066 LVU983057:LVU983066 MFQ983057:MFQ983066 MPM983057:MPM983066 MZI983057:MZI983066 NJE983057:NJE983066 NTA983057:NTA983066 OCW983057:OCW983066 OMS983057:OMS983066 OWO983057:OWO983066 PGK983057:PGK983066 PQG983057:PQG983066 QAC983057:QAC983066 QJY983057:QJY983066 QTU983057:QTU983066 RDQ983057:RDQ983066 RNM983057:RNM983066 RXI983057:RXI983066 SHE983057:SHE983066 SRA983057:SRA983066 TAW983057:TAW983066 TKS983057:TKS983066 TUO983057:TUO983066 UEK983057:UEK983066 UOG983057:UOG983066 UYC983057:UYC983066 VHY983057:VHY983066 VRU983057:VRU983066 WBQ983057:WBQ983066 WLM983057:WLM983066 WVI983057:WVI983066">
      <formula1>"Julkinen, Yksityinen"</formula1>
    </dataValidation>
    <dataValidation allowBlank="1" showInputMessage="1" showErrorMessage="1" promptTitle="OHJE" prompt="Merkitse tiedot rahoittavasta tahosta." sqref="C17 IY17 SU17 ACQ17 AMM17 AWI17 BGE17 BQA17 BZW17 CJS17 CTO17 DDK17 DNG17 DXC17 EGY17 EQU17 FAQ17 FKM17 FUI17 GEE17 GOA17 GXW17 HHS17 HRO17 IBK17 ILG17 IVC17 JEY17 JOU17 JYQ17 KIM17 KSI17 LCE17 LMA17 LVW17 MFS17 MPO17 MZK17 NJG17 NTC17 OCY17 OMU17 OWQ17 PGM17 PQI17 QAE17 QKA17 QTW17 RDS17 RNO17 RXK17 SHG17 SRC17 TAY17 TKU17 TUQ17 UEM17 UOI17 UYE17 VIA17 VRW17 WBS17 WLO17 WVK17 C65553 IY65553 SU65553 ACQ65553 AMM65553 AWI65553 BGE65553 BQA65553 BZW65553 CJS65553 CTO65553 DDK65553 DNG65553 DXC65553 EGY65553 EQU65553 FAQ65553 FKM65553 FUI65553 GEE65553 GOA65553 GXW65553 HHS65553 HRO65553 IBK65553 ILG65553 IVC65553 JEY65553 JOU65553 JYQ65553 KIM65553 KSI65553 LCE65553 LMA65553 LVW65553 MFS65553 MPO65553 MZK65553 NJG65553 NTC65553 OCY65553 OMU65553 OWQ65553 PGM65553 PQI65553 QAE65553 QKA65553 QTW65553 RDS65553 RNO65553 RXK65553 SHG65553 SRC65553 TAY65553 TKU65553 TUQ65553 UEM65553 UOI65553 UYE65553 VIA65553 VRW65553 WBS65553 WLO65553 WVK65553 C131089 IY131089 SU131089 ACQ131089 AMM131089 AWI131089 BGE131089 BQA131089 BZW131089 CJS131089 CTO131089 DDK131089 DNG131089 DXC131089 EGY131089 EQU131089 FAQ131089 FKM131089 FUI131089 GEE131089 GOA131089 GXW131089 HHS131089 HRO131089 IBK131089 ILG131089 IVC131089 JEY131089 JOU131089 JYQ131089 KIM131089 KSI131089 LCE131089 LMA131089 LVW131089 MFS131089 MPO131089 MZK131089 NJG131089 NTC131089 OCY131089 OMU131089 OWQ131089 PGM131089 PQI131089 QAE131089 QKA131089 QTW131089 RDS131089 RNO131089 RXK131089 SHG131089 SRC131089 TAY131089 TKU131089 TUQ131089 UEM131089 UOI131089 UYE131089 VIA131089 VRW131089 WBS131089 WLO131089 WVK131089 C196625 IY196625 SU196625 ACQ196625 AMM196625 AWI196625 BGE196625 BQA196625 BZW196625 CJS196625 CTO196625 DDK196625 DNG196625 DXC196625 EGY196625 EQU196625 FAQ196625 FKM196625 FUI196625 GEE196625 GOA196625 GXW196625 HHS196625 HRO196625 IBK196625 ILG196625 IVC196625 JEY196625 JOU196625 JYQ196625 KIM196625 KSI196625 LCE196625 LMA196625 LVW196625 MFS196625 MPO196625 MZK196625 NJG196625 NTC196625 OCY196625 OMU196625 OWQ196625 PGM196625 PQI196625 QAE196625 QKA196625 QTW196625 RDS196625 RNO196625 RXK196625 SHG196625 SRC196625 TAY196625 TKU196625 TUQ196625 UEM196625 UOI196625 UYE196625 VIA196625 VRW196625 WBS196625 WLO196625 WVK196625 C262161 IY262161 SU262161 ACQ262161 AMM262161 AWI262161 BGE262161 BQA262161 BZW262161 CJS262161 CTO262161 DDK262161 DNG262161 DXC262161 EGY262161 EQU262161 FAQ262161 FKM262161 FUI262161 GEE262161 GOA262161 GXW262161 HHS262161 HRO262161 IBK262161 ILG262161 IVC262161 JEY262161 JOU262161 JYQ262161 KIM262161 KSI262161 LCE262161 LMA262161 LVW262161 MFS262161 MPO262161 MZK262161 NJG262161 NTC262161 OCY262161 OMU262161 OWQ262161 PGM262161 PQI262161 QAE262161 QKA262161 QTW262161 RDS262161 RNO262161 RXK262161 SHG262161 SRC262161 TAY262161 TKU262161 TUQ262161 UEM262161 UOI262161 UYE262161 VIA262161 VRW262161 WBS262161 WLO262161 WVK262161 C327697 IY327697 SU327697 ACQ327697 AMM327697 AWI327697 BGE327697 BQA327697 BZW327697 CJS327697 CTO327697 DDK327697 DNG327697 DXC327697 EGY327697 EQU327697 FAQ327697 FKM327697 FUI327697 GEE327697 GOA327697 GXW327697 HHS327697 HRO327697 IBK327697 ILG327697 IVC327697 JEY327697 JOU327697 JYQ327697 KIM327697 KSI327697 LCE327697 LMA327697 LVW327697 MFS327697 MPO327697 MZK327697 NJG327697 NTC327697 OCY327697 OMU327697 OWQ327697 PGM327697 PQI327697 QAE327697 QKA327697 QTW327697 RDS327697 RNO327697 RXK327697 SHG327697 SRC327697 TAY327697 TKU327697 TUQ327697 UEM327697 UOI327697 UYE327697 VIA327697 VRW327697 WBS327697 WLO327697 WVK327697 C393233 IY393233 SU393233 ACQ393233 AMM393233 AWI393233 BGE393233 BQA393233 BZW393233 CJS393233 CTO393233 DDK393233 DNG393233 DXC393233 EGY393233 EQU393233 FAQ393233 FKM393233 FUI393233 GEE393233 GOA393233 GXW393233 HHS393233 HRO393233 IBK393233 ILG393233 IVC393233 JEY393233 JOU393233 JYQ393233 KIM393233 KSI393233 LCE393233 LMA393233 LVW393233 MFS393233 MPO393233 MZK393233 NJG393233 NTC393233 OCY393233 OMU393233 OWQ393233 PGM393233 PQI393233 QAE393233 QKA393233 QTW393233 RDS393233 RNO393233 RXK393233 SHG393233 SRC393233 TAY393233 TKU393233 TUQ393233 UEM393233 UOI393233 UYE393233 VIA393233 VRW393233 WBS393233 WLO393233 WVK393233 C458769 IY458769 SU458769 ACQ458769 AMM458769 AWI458769 BGE458769 BQA458769 BZW458769 CJS458769 CTO458769 DDK458769 DNG458769 DXC458769 EGY458769 EQU458769 FAQ458769 FKM458769 FUI458769 GEE458769 GOA458769 GXW458769 HHS458769 HRO458769 IBK458769 ILG458769 IVC458769 JEY458769 JOU458769 JYQ458769 KIM458769 KSI458769 LCE458769 LMA458769 LVW458769 MFS458769 MPO458769 MZK458769 NJG458769 NTC458769 OCY458769 OMU458769 OWQ458769 PGM458769 PQI458769 QAE458769 QKA458769 QTW458769 RDS458769 RNO458769 RXK458769 SHG458769 SRC458769 TAY458769 TKU458769 TUQ458769 UEM458769 UOI458769 UYE458769 VIA458769 VRW458769 WBS458769 WLO458769 WVK458769 C524305 IY524305 SU524305 ACQ524305 AMM524305 AWI524305 BGE524305 BQA524305 BZW524305 CJS524305 CTO524305 DDK524305 DNG524305 DXC524305 EGY524305 EQU524305 FAQ524305 FKM524305 FUI524305 GEE524305 GOA524305 GXW524305 HHS524305 HRO524305 IBK524305 ILG524305 IVC524305 JEY524305 JOU524305 JYQ524305 KIM524305 KSI524305 LCE524305 LMA524305 LVW524305 MFS524305 MPO524305 MZK524305 NJG524305 NTC524305 OCY524305 OMU524305 OWQ524305 PGM524305 PQI524305 QAE524305 QKA524305 QTW524305 RDS524305 RNO524305 RXK524305 SHG524305 SRC524305 TAY524305 TKU524305 TUQ524305 UEM524305 UOI524305 UYE524305 VIA524305 VRW524305 WBS524305 WLO524305 WVK524305 C589841 IY589841 SU589841 ACQ589841 AMM589841 AWI589841 BGE589841 BQA589841 BZW589841 CJS589841 CTO589841 DDK589841 DNG589841 DXC589841 EGY589841 EQU589841 FAQ589841 FKM589841 FUI589841 GEE589841 GOA589841 GXW589841 HHS589841 HRO589841 IBK589841 ILG589841 IVC589841 JEY589841 JOU589841 JYQ589841 KIM589841 KSI589841 LCE589841 LMA589841 LVW589841 MFS589841 MPO589841 MZK589841 NJG589841 NTC589841 OCY589841 OMU589841 OWQ589841 PGM589841 PQI589841 QAE589841 QKA589841 QTW589841 RDS589841 RNO589841 RXK589841 SHG589841 SRC589841 TAY589841 TKU589841 TUQ589841 UEM589841 UOI589841 UYE589841 VIA589841 VRW589841 WBS589841 WLO589841 WVK589841 C655377 IY655377 SU655377 ACQ655377 AMM655377 AWI655377 BGE655377 BQA655377 BZW655377 CJS655377 CTO655377 DDK655377 DNG655377 DXC655377 EGY655377 EQU655377 FAQ655377 FKM655377 FUI655377 GEE655377 GOA655377 GXW655377 HHS655377 HRO655377 IBK655377 ILG655377 IVC655377 JEY655377 JOU655377 JYQ655377 KIM655377 KSI655377 LCE655377 LMA655377 LVW655377 MFS655377 MPO655377 MZK655377 NJG655377 NTC655377 OCY655377 OMU655377 OWQ655377 PGM655377 PQI655377 QAE655377 QKA655377 QTW655377 RDS655377 RNO655377 RXK655377 SHG655377 SRC655377 TAY655377 TKU655377 TUQ655377 UEM655377 UOI655377 UYE655377 VIA655377 VRW655377 WBS655377 WLO655377 WVK655377 C720913 IY720913 SU720913 ACQ720913 AMM720913 AWI720913 BGE720913 BQA720913 BZW720913 CJS720913 CTO720913 DDK720913 DNG720913 DXC720913 EGY720913 EQU720913 FAQ720913 FKM720913 FUI720913 GEE720913 GOA720913 GXW720913 HHS720913 HRO720913 IBK720913 ILG720913 IVC720913 JEY720913 JOU720913 JYQ720913 KIM720913 KSI720913 LCE720913 LMA720913 LVW720913 MFS720913 MPO720913 MZK720913 NJG720913 NTC720913 OCY720913 OMU720913 OWQ720913 PGM720913 PQI720913 QAE720913 QKA720913 QTW720913 RDS720913 RNO720913 RXK720913 SHG720913 SRC720913 TAY720913 TKU720913 TUQ720913 UEM720913 UOI720913 UYE720913 VIA720913 VRW720913 WBS720913 WLO720913 WVK720913 C786449 IY786449 SU786449 ACQ786449 AMM786449 AWI786449 BGE786449 BQA786449 BZW786449 CJS786449 CTO786449 DDK786449 DNG786449 DXC786449 EGY786449 EQU786449 FAQ786449 FKM786449 FUI786449 GEE786449 GOA786449 GXW786449 HHS786449 HRO786449 IBK786449 ILG786449 IVC786449 JEY786449 JOU786449 JYQ786449 KIM786449 KSI786449 LCE786449 LMA786449 LVW786449 MFS786449 MPO786449 MZK786449 NJG786449 NTC786449 OCY786449 OMU786449 OWQ786449 PGM786449 PQI786449 QAE786449 QKA786449 QTW786449 RDS786449 RNO786449 RXK786449 SHG786449 SRC786449 TAY786449 TKU786449 TUQ786449 UEM786449 UOI786449 UYE786449 VIA786449 VRW786449 WBS786449 WLO786449 WVK786449 C851985 IY851985 SU851985 ACQ851985 AMM851985 AWI851985 BGE851985 BQA851985 BZW851985 CJS851985 CTO851985 DDK851985 DNG851985 DXC851985 EGY851985 EQU851985 FAQ851985 FKM851985 FUI851985 GEE851985 GOA851985 GXW851985 HHS851985 HRO851985 IBK851985 ILG851985 IVC851985 JEY851985 JOU851985 JYQ851985 KIM851985 KSI851985 LCE851985 LMA851985 LVW851985 MFS851985 MPO851985 MZK851985 NJG851985 NTC851985 OCY851985 OMU851985 OWQ851985 PGM851985 PQI851985 QAE851985 QKA851985 QTW851985 RDS851985 RNO851985 RXK851985 SHG851985 SRC851985 TAY851985 TKU851985 TUQ851985 UEM851985 UOI851985 UYE851985 VIA851985 VRW851985 WBS851985 WLO851985 WVK851985 C917521 IY917521 SU917521 ACQ917521 AMM917521 AWI917521 BGE917521 BQA917521 BZW917521 CJS917521 CTO917521 DDK917521 DNG917521 DXC917521 EGY917521 EQU917521 FAQ917521 FKM917521 FUI917521 GEE917521 GOA917521 GXW917521 HHS917521 HRO917521 IBK917521 ILG917521 IVC917521 JEY917521 JOU917521 JYQ917521 KIM917521 KSI917521 LCE917521 LMA917521 LVW917521 MFS917521 MPO917521 MZK917521 NJG917521 NTC917521 OCY917521 OMU917521 OWQ917521 PGM917521 PQI917521 QAE917521 QKA917521 QTW917521 RDS917521 RNO917521 RXK917521 SHG917521 SRC917521 TAY917521 TKU917521 TUQ917521 UEM917521 UOI917521 UYE917521 VIA917521 VRW917521 WBS917521 WLO917521 WVK917521 C983057 IY983057 SU983057 ACQ983057 AMM983057 AWI983057 BGE983057 BQA983057 BZW983057 CJS983057 CTO983057 DDK983057 DNG983057 DXC983057 EGY983057 EQU983057 FAQ983057 FKM983057 FUI983057 GEE983057 GOA983057 GXW983057 HHS983057 HRO983057 IBK983057 ILG983057 IVC983057 JEY983057 JOU983057 JYQ983057 KIM983057 KSI983057 LCE983057 LMA983057 LVW983057 MFS983057 MPO983057 MZK983057 NJG983057 NTC983057 OCY983057 OMU983057 OWQ983057 PGM983057 PQI983057 QAE983057 QKA983057 QTW983057 RDS983057 RNO983057 RXK983057 SHG983057 SRC983057 TAY983057 TKU983057 TUQ983057 UEM983057 UOI983057 UYE983057 VIA983057 VRW983057 WBS983057 WLO983057 WVK983057"/>
    <dataValidation type="list" allowBlank="1" showInputMessage="1" showErrorMessage="1" promptTitle="OHJE" prompt="Valitse alasvetovalikosta, onko kyseessä hanketoteuttajan oma rahoitus hankkeelle vai hankekumppanin tai muun julkisen tai yksityisen rahoituksen tahon rahoitus. Jos kyseessä on hankkeen tuotto, valitse &quot;tuotto&quot;." sqref="B17:B26 IX17:IX26 ST17:ST26 ACP17:ACP26 AML17:AML26 AWH17:AWH26 BGD17:BGD26 BPZ17:BPZ26 BZV17:BZV26 CJR17:CJR26 CTN17:CTN26 DDJ17:DDJ26 DNF17:DNF26 DXB17:DXB26 EGX17:EGX26 EQT17:EQT26 FAP17:FAP26 FKL17:FKL26 FUH17:FUH26 GED17:GED26 GNZ17:GNZ26 GXV17:GXV26 HHR17:HHR26 HRN17:HRN26 IBJ17:IBJ26 ILF17:ILF26 IVB17:IVB26 JEX17:JEX26 JOT17:JOT26 JYP17:JYP26 KIL17:KIL26 KSH17:KSH26 LCD17:LCD26 LLZ17:LLZ26 LVV17:LVV26 MFR17:MFR26 MPN17:MPN26 MZJ17:MZJ26 NJF17:NJF26 NTB17:NTB26 OCX17:OCX26 OMT17:OMT26 OWP17:OWP26 PGL17:PGL26 PQH17:PQH26 QAD17:QAD26 QJZ17:QJZ26 QTV17:QTV26 RDR17:RDR26 RNN17:RNN26 RXJ17:RXJ26 SHF17:SHF26 SRB17:SRB26 TAX17:TAX26 TKT17:TKT26 TUP17:TUP26 UEL17:UEL26 UOH17:UOH26 UYD17:UYD26 VHZ17:VHZ26 VRV17:VRV26 WBR17:WBR26 WLN17:WLN26 WVJ17:WVJ26 B65553:B65562 IX65553:IX65562 ST65553:ST65562 ACP65553:ACP65562 AML65553:AML65562 AWH65553:AWH65562 BGD65553:BGD65562 BPZ65553:BPZ65562 BZV65553:BZV65562 CJR65553:CJR65562 CTN65553:CTN65562 DDJ65553:DDJ65562 DNF65553:DNF65562 DXB65553:DXB65562 EGX65553:EGX65562 EQT65553:EQT65562 FAP65553:FAP65562 FKL65553:FKL65562 FUH65553:FUH65562 GED65553:GED65562 GNZ65553:GNZ65562 GXV65553:GXV65562 HHR65553:HHR65562 HRN65553:HRN65562 IBJ65553:IBJ65562 ILF65553:ILF65562 IVB65553:IVB65562 JEX65553:JEX65562 JOT65553:JOT65562 JYP65553:JYP65562 KIL65553:KIL65562 KSH65553:KSH65562 LCD65553:LCD65562 LLZ65553:LLZ65562 LVV65553:LVV65562 MFR65553:MFR65562 MPN65553:MPN65562 MZJ65553:MZJ65562 NJF65553:NJF65562 NTB65553:NTB65562 OCX65553:OCX65562 OMT65553:OMT65562 OWP65553:OWP65562 PGL65553:PGL65562 PQH65553:PQH65562 QAD65553:QAD65562 QJZ65553:QJZ65562 QTV65553:QTV65562 RDR65553:RDR65562 RNN65553:RNN65562 RXJ65553:RXJ65562 SHF65553:SHF65562 SRB65553:SRB65562 TAX65553:TAX65562 TKT65553:TKT65562 TUP65553:TUP65562 UEL65553:UEL65562 UOH65553:UOH65562 UYD65553:UYD65562 VHZ65553:VHZ65562 VRV65553:VRV65562 WBR65553:WBR65562 WLN65553:WLN65562 WVJ65553:WVJ65562 B131089:B131098 IX131089:IX131098 ST131089:ST131098 ACP131089:ACP131098 AML131089:AML131098 AWH131089:AWH131098 BGD131089:BGD131098 BPZ131089:BPZ131098 BZV131089:BZV131098 CJR131089:CJR131098 CTN131089:CTN131098 DDJ131089:DDJ131098 DNF131089:DNF131098 DXB131089:DXB131098 EGX131089:EGX131098 EQT131089:EQT131098 FAP131089:FAP131098 FKL131089:FKL131098 FUH131089:FUH131098 GED131089:GED131098 GNZ131089:GNZ131098 GXV131089:GXV131098 HHR131089:HHR131098 HRN131089:HRN131098 IBJ131089:IBJ131098 ILF131089:ILF131098 IVB131089:IVB131098 JEX131089:JEX131098 JOT131089:JOT131098 JYP131089:JYP131098 KIL131089:KIL131098 KSH131089:KSH131098 LCD131089:LCD131098 LLZ131089:LLZ131098 LVV131089:LVV131098 MFR131089:MFR131098 MPN131089:MPN131098 MZJ131089:MZJ131098 NJF131089:NJF131098 NTB131089:NTB131098 OCX131089:OCX131098 OMT131089:OMT131098 OWP131089:OWP131098 PGL131089:PGL131098 PQH131089:PQH131098 QAD131089:QAD131098 QJZ131089:QJZ131098 QTV131089:QTV131098 RDR131089:RDR131098 RNN131089:RNN131098 RXJ131089:RXJ131098 SHF131089:SHF131098 SRB131089:SRB131098 TAX131089:TAX131098 TKT131089:TKT131098 TUP131089:TUP131098 UEL131089:UEL131098 UOH131089:UOH131098 UYD131089:UYD131098 VHZ131089:VHZ131098 VRV131089:VRV131098 WBR131089:WBR131098 WLN131089:WLN131098 WVJ131089:WVJ131098 B196625:B196634 IX196625:IX196634 ST196625:ST196634 ACP196625:ACP196634 AML196625:AML196634 AWH196625:AWH196634 BGD196625:BGD196634 BPZ196625:BPZ196634 BZV196625:BZV196634 CJR196625:CJR196634 CTN196625:CTN196634 DDJ196625:DDJ196634 DNF196625:DNF196634 DXB196625:DXB196634 EGX196625:EGX196634 EQT196625:EQT196634 FAP196625:FAP196634 FKL196625:FKL196634 FUH196625:FUH196634 GED196625:GED196634 GNZ196625:GNZ196634 GXV196625:GXV196634 HHR196625:HHR196634 HRN196625:HRN196634 IBJ196625:IBJ196634 ILF196625:ILF196634 IVB196625:IVB196634 JEX196625:JEX196634 JOT196625:JOT196634 JYP196625:JYP196634 KIL196625:KIL196634 KSH196625:KSH196634 LCD196625:LCD196634 LLZ196625:LLZ196634 LVV196625:LVV196634 MFR196625:MFR196634 MPN196625:MPN196634 MZJ196625:MZJ196634 NJF196625:NJF196634 NTB196625:NTB196634 OCX196625:OCX196634 OMT196625:OMT196634 OWP196625:OWP196634 PGL196625:PGL196634 PQH196625:PQH196634 QAD196625:QAD196634 QJZ196625:QJZ196634 QTV196625:QTV196634 RDR196625:RDR196634 RNN196625:RNN196634 RXJ196625:RXJ196634 SHF196625:SHF196634 SRB196625:SRB196634 TAX196625:TAX196634 TKT196625:TKT196634 TUP196625:TUP196634 UEL196625:UEL196634 UOH196625:UOH196634 UYD196625:UYD196634 VHZ196625:VHZ196634 VRV196625:VRV196634 WBR196625:WBR196634 WLN196625:WLN196634 WVJ196625:WVJ196634 B262161:B262170 IX262161:IX262170 ST262161:ST262170 ACP262161:ACP262170 AML262161:AML262170 AWH262161:AWH262170 BGD262161:BGD262170 BPZ262161:BPZ262170 BZV262161:BZV262170 CJR262161:CJR262170 CTN262161:CTN262170 DDJ262161:DDJ262170 DNF262161:DNF262170 DXB262161:DXB262170 EGX262161:EGX262170 EQT262161:EQT262170 FAP262161:FAP262170 FKL262161:FKL262170 FUH262161:FUH262170 GED262161:GED262170 GNZ262161:GNZ262170 GXV262161:GXV262170 HHR262161:HHR262170 HRN262161:HRN262170 IBJ262161:IBJ262170 ILF262161:ILF262170 IVB262161:IVB262170 JEX262161:JEX262170 JOT262161:JOT262170 JYP262161:JYP262170 KIL262161:KIL262170 KSH262161:KSH262170 LCD262161:LCD262170 LLZ262161:LLZ262170 LVV262161:LVV262170 MFR262161:MFR262170 MPN262161:MPN262170 MZJ262161:MZJ262170 NJF262161:NJF262170 NTB262161:NTB262170 OCX262161:OCX262170 OMT262161:OMT262170 OWP262161:OWP262170 PGL262161:PGL262170 PQH262161:PQH262170 QAD262161:QAD262170 QJZ262161:QJZ262170 QTV262161:QTV262170 RDR262161:RDR262170 RNN262161:RNN262170 RXJ262161:RXJ262170 SHF262161:SHF262170 SRB262161:SRB262170 TAX262161:TAX262170 TKT262161:TKT262170 TUP262161:TUP262170 UEL262161:UEL262170 UOH262161:UOH262170 UYD262161:UYD262170 VHZ262161:VHZ262170 VRV262161:VRV262170 WBR262161:WBR262170 WLN262161:WLN262170 WVJ262161:WVJ262170 B327697:B327706 IX327697:IX327706 ST327697:ST327706 ACP327697:ACP327706 AML327697:AML327706 AWH327697:AWH327706 BGD327697:BGD327706 BPZ327697:BPZ327706 BZV327697:BZV327706 CJR327697:CJR327706 CTN327697:CTN327706 DDJ327697:DDJ327706 DNF327697:DNF327706 DXB327697:DXB327706 EGX327697:EGX327706 EQT327697:EQT327706 FAP327697:FAP327706 FKL327697:FKL327706 FUH327697:FUH327706 GED327697:GED327706 GNZ327697:GNZ327706 GXV327697:GXV327706 HHR327697:HHR327706 HRN327697:HRN327706 IBJ327697:IBJ327706 ILF327697:ILF327706 IVB327697:IVB327706 JEX327697:JEX327706 JOT327697:JOT327706 JYP327697:JYP327706 KIL327697:KIL327706 KSH327697:KSH327706 LCD327697:LCD327706 LLZ327697:LLZ327706 LVV327697:LVV327706 MFR327697:MFR327706 MPN327697:MPN327706 MZJ327697:MZJ327706 NJF327697:NJF327706 NTB327697:NTB327706 OCX327697:OCX327706 OMT327697:OMT327706 OWP327697:OWP327706 PGL327697:PGL327706 PQH327697:PQH327706 QAD327697:QAD327706 QJZ327697:QJZ327706 QTV327697:QTV327706 RDR327697:RDR327706 RNN327697:RNN327706 RXJ327697:RXJ327706 SHF327697:SHF327706 SRB327697:SRB327706 TAX327697:TAX327706 TKT327697:TKT327706 TUP327697:TUP327706 UEL327697:UEL327706 UOH327697:UOH327706 UYD327697:UYD327706 VHZ327697:VHZ327706 VRV327697:VRV327706 WBR327697:WBR327706 WLN327697:WLN327706 WVJ327697:WVJ327706 B393233:B393242 IX393233:IX393242 ST393233:ST393242 ACP393233:ACP393242 AML393233:AML393242 AWH393233:AWH393242 BGD393233:BGD393242 BPZ393233:BPZ393242 BZV393233:BZV393242 CJR393233:CJR393242 CTN393233:CTN393242 DDJ393233:DDJ393242 DNF393233:DNF393242 DXB393233:DXB393242 EGX393233:EGX393242 EQT393233:EQT393242 FAP393233:FAP393242 FKL393233:FKL393242 FUH393233:FUH393242 GED393233:GED393242 GNZ393233:GNZ393242 GXV393233:GXV393242 HHR393233:HHR393242 HRN393233:HRN393242 IBJ393233:IBJ393242 ILF393233:ILF393242 IVB393233:IVB393242 JEX393233:JEX393242 JOT393233:JOT393242 JYP393233:JYP393242 KIL393233:KIL393242 KSH393233:KSH393242 LCD393233:LCD393242 LLZ393233:LLZ393242 LVV393233:LVV393242 MFR393233:MFR393242 MPN393233:MPN393242 MZJ393233:MZJ393242 NJF393233:NJF393242 NTB393233:NTB393242 OCX393233:OCX393242 OMT393233:OMT393242 OWP393233:OWP393242 PGL393233:PGL393242 PQH393233:PQH393242 QAD393233:QAD393242 QJZ393233:QJZ393242 QTV393233:QTV393242 RDR393233:RDR393242 RNN393233:RNN393242 RXJ393233:RXJ393242 SHF393233:SHF393242 SRB393233:SRB393242 TAX393233:TAX393242 TKT393233:TKT393242 TUP393233:TUP393242 UEL393233:UEL393242 UOH393233:UOH393242 UYD393233:UYD393242 VHZ393233:VHZ393242 VRV393233:VRV393242 WBR393233:WBR393242 WLN393233:WLN393242 WVJ393233:WVJ393242 B458769:B458778 IX458769:IX458778 ST458769:ST458778 ACP458769:ACP458778 AML458769:AML458778 AWH458769:AWH458778 BGD458769:BGD458778 BPZ458769:BPZ458778 BZV458769:BZV458778 CJR458769:CJR458778 CTN458769:CTN458778 DDJ458769:DDJ458778 DNF458769:DNF458778 DXB458769:DXB458778 EGX458769:EGX458778 EQT458769:EQT458778 FAP458769:FAP458778 FKL458769:FKL458778 FUH458769:FUH458778 GED458769:GED458778 GNZ458769:GNZ458778 GXV458769:GXV458778 HHR458769:HHR458778 HRN458769:HRN458778 IBJ458769:IBJ458778 ILF458769:ILF458778 IVB458769:IVB458778 JEX458769:JEX458778 JOT458769:JOT458778 JYP458769:JYP458778 KIL458769:KIL458778 KSH458769:KSH458778 LCD458769:LCD458778 LLZ458769:LLZ458778 LVV458769:LVV458778 MFR458769:MFR458778 MPN458769:MPN458778 MZJ458769:MZJ458778 NJF458769:NJF458778 NTB458769:NTB458778 OCX458769:OCX458778 OMT458769:OMT458778 OWP458769:OWP458778 PGL458769:PGL458778 PQH458769:PQH458778 QAD458769:QAD458778 QJZ458769:QJZ458778 QTV458769:QTV458778 RDR458769:RDR458778 RNN458769:RNN458778 RXJ458769:RXJ458778 SHF458769:SHF458778 SRB458769:SRB458778 TAX458769:TAX458778 TKT458769:TKT458778 TUP458769:TUP458778 UEL458769:UEL458778 UOH458769:UOH458778 UYD458769:UYD458778 VHZ458769:VHZ458778 VRV458769:VRV458778 WBR458769:WBR458778 WLN458769:WLN458778 WVJ458769:WVJ458778 B524305:B524314 IX524305:IX524314 ST524305:ST524314 ACP524305:ACP524314 AML524305:AML524314 AWH524305:AWH524314 BGD524305:BGD524314 BPZ524305:BPZ524314 BZV524305:BZV524314 CJR524305:CJR524314 CTN524305:CTN524314 DDJ524305:DDJ524314 DNF524305:DNF524314 DXB524305:DXB524314 EGX524305:EGX524314 EQT524305:EQT524314 FAP524305:FAP524314 FKL524305:FKL524314 FUH524305:FUH524314 GED524305:GED524314 GNZ524305:GNZ524314 GXV524305:GXV524314 HHR524305:HHR524314 HRN524305:HRN524314 IBJ524305:IBJ524314 ILF524305:ILF524314 IVB524305:IVB524314 JEX524305:JEX524314 JOT524305:JOT524314 JYP524305:JYP524314 KIL524305:KIL524314 KSH524305:KSH524314 LCD524305:LCD524314 LLZ524305:LLZ524314 LVV524305:LVV524314 MFR524305:MFR524314 MPN524305:MPN524314 MZJ524305:MZJ524314 NJF524305:NJF524314 NTB524305:NTB524314 OCX524305:OCX524314 OMT524305:OMT524314 OWP524305:OWP524314 PGL524305:PGL524314 PQH524305:PQH524314 QAD524305:QAD524314 QJZ524305:QJZ524314 QTV524305:QTV524314 RDR524305:RDR524314 RNN524305:RNN524314 RXJ524305:RXJ524314 SHF524305:SHF524314 SRB524305:SRB524314 TAX524305:TAX524314 TKT524305:TKT524314 TUP524305:TUP524314 UEL524305:UEL524314 UOH524305:UOH524314 UYD524305:UYD524314 VHZ524305:VHZ524314 VRV524305:VRV524314 WBR524305:WBR524314 WLN524305:WLN524314 WVJ524305:WVJ524314 B589841:B589850 IX589841:IX589850 ST589841:ST589850 ACP589841:ACP589850 AML589841:AML589850 AWH589841:AWH589850 BGD589841:BGD589850 BPZ589841:BPZ589850 BZV589841:BZV589850 CJR589841:CJR589850 CTN589841:CTN589850 DDJ589841:DDJ589850 DNF589841:DNF589850 DXB589841:DXB589850 EGX589841:EGX589850 EQT589841:EQT589850 FAP589841:FAP589850 FKL589841:FKL589850 FUH589841:FUH589850 GED589841:GED589850 GNZ589841:GNZ589850 GXV589841:GXV589850 HHR589841:HHR589850 HRN589841:HRN589850 IBJ589841:IBJ589850 ILF589841:ILF589850 IVB589841:IVB589850 JEX589841:JEX589850 JOT589841:JOT589850 JYP589841:JYP589850 KIL589841:KIL589850 KSH589841:KSH589850 LCD589841:LCD589850 LLZ589841:LLZ589850 LVV589841:LVV589850 MFR589841:MFR589850 MPN589841:MPN589850 MZJ589841:MZJ589850 NJF589841:NJF589850 NTB589841:NTB589850 OCX589841:OCX589850 OMT589841:OMT589850 OWP589841:OWP589850 PGL589841:PGL589850 PQH589841:PQH589850 QAD589841:QAD589850 QJZ589841:QJZ589850 QTV589841:QTV589850 RDR589841:RDR589850 RNN589841:RNN589850 RXJ589841:RXJ589850 SHF589841:SHF589850 SRB589841:SRB589850 TAX589841:TAX589850 TKT589841:TKT589850 TUP589841:TUP589850 UEL589841:UEL589850 UOH589841:UOH589850 UYD589841:UYD589850 VHZ589841:VHZ589850 VRV589841:VRV589850 WBR589841:WBR589850 WLN589841:WLN589850 WVJ589841:WVJ589850 B655377:B655386 IX655377:IX655386 ST655377:ST655386 ACP655377:ACP655386 AML655377:AML655386 AWH655377:AWH655386 BGD655377:BGD655386 BPZ655377:BPZ655386 BZV655377:BZV655386 CJR655377:CJR655386 CTN655377:CTN655386 DDJ655377:DDJ655386 DNF655377:DNF655386 DXB655377:DXB655386 EGX655377:EGX655386 EQT655377:EQT655386 FAP655377:FAP655386 FKL655377:FKL655386 FUH655377:FUH655386 GED655377:GED655386 GNZ655377:GNZ655386 GXV655377:GXV655386 HHR655377:HHR655386 HRN655377:HRN655386 IBJ655377:IBJ655386 ILF655377:ILF655386 IVB655377:IVB655386 JEX655377:JEX655386 JOT655377:JOT655386 JYP655377:JYP655386 KIL655377:KIL655386 KSH655377:KSH655386 LCD655377:LCD655386 LLZ655377:LLZ655386 LVV655377:LVV655386 MFR655377:MFR655386 MPN655377:MPN655386 MZJ655377:MZJ655386 NJF655377:NJF655386 NTB655377:NTB655386 OCX655377:OCX655386 OMT655377:OMT655386 OWP655377:OWP655386 PGL655377:PGL655386 PQH655377:PQH655386 QAD655377:QAD655386 QJZ655377:QJZ655386 QTV655377:QTV655386 RDR655377:RDR655386 RNN655377:RNN655386 RXJ655377:RXJ655386 SHF655377:SHF655386 SRB655377:SRB655386 TAX655377:TAX655386 TKT655377:TKT655386 TUP655377:TUP655386 UEL655377:UEL655386 UOH655377:UOH655386 UYD655377:UYD655386 VHZ655377:VHZ655386 VRV655377:VRV655386 WBR655377:WBR655386 WLN655377:WLN655386 WVJ655377:WVJ655386 B720913:B720922 IX720913:IX720922 ST720913:ST720922 ACP720913:ACP720922 AML720913:AML720922 AWH720913:AWH720922 BGD720913:BGD720922 BPZ720913:BPZ720922 BZV720913:BZV720922 CJR720913:CJR720922 CTN720913:CTN720922 DDJ720913:DDJ720922 DNF720913:DNF720922 DXB720913:DXB720922 EGX720913:EGX720922 EQT720913:EQT720922 FAP720913:FAP720922 FKL720913:FKL720922 FUH720913:FUH720922 GED720913:GED720922 GNZ720913:GNZ720922 GXV720913:GXV720922 HHR720913:HHR720922 HRN720913:HRN720922 IBJ720913:IBJ720922 ILF720913:ILF720922 IVB720913:IVB720922 JEX720913:JEX720922 JOT720913:JOT720922 JYP720913:JYP720922 KIL720913:KIL720922 KSH720913:KSH720922 LCD720913:LCD720922 LLZ720913:LLZ720922 LVV720913:LVV720922 MFR720913:MFR720922 MPN720913:MPN720922 MZJ720913:MZJ720922 NJF720913:NJF720922 NTB720913:NTB720922 OCX720913:OCX720922 OMT720913:OMT720922 OWP720913:OWP720922 PGL720913:PGL720922 PQH720913:PQH720922 QAD720913:QAD720922 QJZ720913:QJZ720922 QTV720913:QTV720922 RDR720913:RDR720922 RNN720913:RNN720922 RXJ720913:RXJ720922 SHF720913:SHF720922 SRB720913:SRB720922 TAX720913:TAX720922 TKT720913:TKT720922 TUP720913:TUP720922 UEL720913:UEL720922 UOH720913:UOH720922 UYD720913:UYD720922 VHZ720913:VHZ720922 VRV720913:VRV720922 WBR720913:WBR720922 WLN720913:WLN720922 WVJ720913:WVJ720922 B786449:B786458 IX786449:IX786458 ST786449:ST786458 ACP786449:ACP786458 AML786449:AML786458 AWH786449:AWH786458 BGD786449:BGD786458 BPZ786449:BPZ786458 BZV786449:BZV786458 CJR786449:CJR786458 CTN786449:CTN786458 DDJ786449:DDJ786458 DNF786449:DNF786458 DXB786449:DXB786458 EGX786449:EGX786458 EQT786449:EQT786458 FAP786449:FAP786458 FKL786449:FKL786458 FUH786449:FUH786458 GED786449:GED786458 GNZ786449:GNZ786458 GXV786449:GXV786458 HHR786449:HHR786458 HRN786449:HRN786458 IBJ786449:IBJ786458 ILF786449:ILF786458 IVB786449:IVB786458 JEX786449:JEX786458 JOT786449:JOT786458 JYP786449:JYP786458 KIL786449:KIL786458 KSH786449:KSH786458 LCD786449:LCD786458 LLZ786449:LLZ786458 LVV786449:LVV786458 MFR786449:MFR786458 MPN786449:MPN786458 MZJ786449:MZJ786458 NJF786449:NJF786458 NTB786449:NTB786458 OCX786449:OCX786458 OMT786449:OMT786458 OWP786449:OWP786458 PGL786449:PGL786458 PQH786449:PQH786458 QAD786449:QAD786458 QJZ786449:QJZ786458 QTV786449:QTV786458 RDR786449:RDR786458 RNN786449:RNN786458 RXJ786449:RXJ786458 SHF786449:SHF786458 SRB786449:SRB786458 TAX786449:TAX786458 TKT786449:TKT786458 TUP786449:TUP786458 UEL786449:UEL786458 UOH786449:UOH786458 UYD786449:UYD786458 VHZ786449:VHZ786458 VRV786449:VRV786458 WBR786449:WBR786458 WLN786449:WLN786458 WVJ786449:WVJ786458 B851985:B851994 IX851985:IX851994 ST851985:ST851994 ACP851985:ACP851994 AML851985:AML851994 AWH851985:AWH851994 BGD851985:BGD851994 BPZ851985:BPZ851994 BZV851985:BZV851994 CJR851985:CJR851994 CTN851985:CTN851994 DDJ851985:DDJ851994 DNF851985:DNF851994 DXB851985:DXB851994 EGX851985:EGX851994 EQT851985:EQT851994 FAP851985:FAP851994 FKL851985:FKL851994 FUH851985:FUH851994 GED851985:GED851994 GNZ851985:GNZ851994 GXV851985:GXV851994 HHR851985:HHR851994 HRN851985:HRN851994 IBJ851985:IBJ851994 ILF851985:ILF851994 IVB851985:IVB851994 JEX851985:JEX851994 JOT851985:JOT851994 JYP851985:JYP851994 KIL851985:KIL851994 KSH851985:KSH851994 LCD851985:LCD851994 LLZ851985:LLZ851994 LVV851985:LVV851994 MFR851985:MFR851994 MPN851985:MPN851994 MZJ851985:MZJ851994 NJF851985:NJF851994 NTB851985:NTB851994 OCX851985:OCX851994 OMT851985:OMT851994 OWP851985:OWP851994 PGL851985:PGL851994 PQH851985:PQH851994 QAD851985:QAD851994 QJZ851985:QJZ851994 QTV851985:QTV851994 RDR851985:RDR851994 RNN851985:RNN851994 RXJ851985:RXJ851994 SHF851985:SHF851994 SRB851985:SRB851994 TAX851985:TAX851994 TKT851985:TKT851994 TUP851985:TUP851994 UEL851985:UEL851994 UOH851985:UOH851994 UYD851985:UYD851994 VHZ851985:VHZ851994 VRV851985:VRV851994 WBR851985:WBR851994 WLN851985:WLN851994 WVJ851985:WVJ851994 B917521:B917530 IX917521:IX917530 ST917521:ST917530 ACP917521:ACP917530 AML917521:AML917530 AWH917521:AWH917530 BGD917521:BGD917530 BPZ917521:BPZ917530 BZV917521:BZV917530 CJR917521:CJR917530 CTN917521:CTN917530 DDJ917521:DDJ917530 DNF917521:DNF917530 DXB917521:DXB917530 EGX917521:EGX917530 EQT917521:EQT917530 FAP917521:FAP917530 FKL917521:FKL917530 FUH917521:FUH917530 GED917521:GED917530 GNZ917521:GNZ917530 GXV917521:GXV917530 HHR917521:HHR917530 HRN917521:HRN917530 IBJ917521:IBJ917530 ILF917521:ILF917530 IVB917521:IVB917530 JEX917521:JEX917530 JOT917521:JOT917530 JYP917521:JYP917530 KIL917521:KIL917530 KSH917521:KSH917530 LCD917521:LCD917530 LLZ917521:LLZ917530 LVV917521:LVV917530 MFR917521:MFR917530 MPN917521:MPN917530 MZJ917521:MZJ917530 NJF917521:NJF917530 NTB917521:NTB917530 OCX917521:OCX917530 OMT917521:OMT917530 OWP917521:OWP917530 PGL917521:PGL917530 PQH917521:PQH917530 QAD917521:QAD917530 QJZ917521:QJZ917530 QTV917521:QTV917530 RDR917521:RDR917530 RNN917521:RNN917530 RXJ917521:RXJ917530 SHF917521:SHF917530 SRB917521:SRB917530 TAX917521:TAX917530 TKT917521:TKT917530 TUP917521:TUP917530 UEL917521:UEL917530 UOH917521:UOH917530 UYD917521:UYD917530 VHZ917521:VHZ917530 VRV917521:VRV917530 WBR917521:WBR917530 WLN917521:WLN917530 WVJ917521:WVJ917530 B983057:B983066 IX983057:IX983066 ST983057:ST983066 ACP983057:ACP983066 AML983057:AML983066 AWH983057:AWH983066 BGD983057:BGD983066 BPZ983057:BPZ983066 BZV983057:BZV983066 CJR983057:CJR983066 CTN983057:CTN983066 DDJ983057:DDJ983066 DNF983057:DNF983066 DXB983057:DXB983066 EGX983057:EGX983066 EQT983057:EQT983066 FAP983057:FAP983066 FKL983057:FKL983066 FUH983057:FUH983066 GED983057:GED983066 GNZ983057:GNZ983066 GXV983057:GXV983066 HHR983057:HHR983066 HRN983057:HRN983066 IBJ983057:IBJ983066 ILF983057:ILF983066 IVB983057:IVB983066 JEX983057:JEX983066 JOT983057:JOT983066 JYP983057:JYP983066 KIL983057:KIL983066 KSH983057:KSH983066 LCD983057:LCD983066 LLZ983057:LLZ983066 LVV983057:LVV983066 MFR983057:MFR983066 MPN983057:MPN983066 MZJ983057:MZJ983066 NJF983057:NJF983066 NTB983057:NTB983066 OCX983057:OCX983066 OMT983057:OMT983066 OWP983057:OWP983066 PGL983057:PGL983066 PQH983057:PQH983066 QAD983057:QAD983066 QJZ983057:QJZ983066 QTV983057:QTV983066 RDR983057:RDR983066 RNN983057:RNN983066 RXJ983057:RXJ983066 SHF983057:SHF983066 SRB983057:SRB983066 TAX983057:TAX983066 TKT983057:TKT983066 TUP983057:TUP983066 UEL983057:UEL983066 UOH983057:UOH983066 UYD983057:UYD983066 VHZ983057:VHZ983066 VRV983057:VRV983066 WBR983057:WBR983066 WLN983057:WLN983066 WVJ983057:WVJ983066">
      <formula1>"Hanketoteuttaja, Hankekumppani, Muu, Tuotto"</formula1>
    </dataValidation>
  </dataValidations>
  <hyperlinks>
    <hyperlink ref="G4:I4" location="'Aloita tästä'!A1" display="PALAA TÄSTÄ KANSISIVULLE"/>
  </hyperlinks>
  <pageMargins left="0.39370078740157483" right="0.70866141732283472" top="0.39370078740157483" bottom="0.78740157480314965" header="0.31496062992125984" footer="0.31496062992125984"/>
  <pageSetup paperSize="9" scale="84"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V58"/>
  <sheetViews>
    <sheetView showGridLines="0" topLeftCell="A46" workbookViewId="0">
      <selection activeCell="C57" sqref="C57:H57"/>
    </sheetView>
  </sheetViews>
  <sheetFormatPr defaultRowHeight="12.75" x14ac:dyDescent="0.2"/>
  <cols>
    <col min="1" max="8" width="9.140625" style="1"/>
    <col min="9" max="9" width="10.5703125" style="1" customWidth="1"/>
    <col min="10" max="10" width="4.85546875" style="1" customWidth="1"/>
    <col min="11" max="11" width="3.5703125" style="1" customWidth="1"/>
    <col min="12" max="16384" width="9.140625" style="1"/>
  </cols>
  <sheetData>
    <row r="1" spans="1:22" ht="12.75" customHeight="1" x14ac:dyDescent="0.2">
      <c r="A1" s="33"/>
      <c r="B1" s="33"/>
      <c r="C1" s="33"/>
      <c r="D1" s="33"/>
      <c r="E1" s="33"/>
      <c r="F1" s="33"/>
      <c r="G1" s="33"/>
      <c r="H1" s="33"/>
      <c r="I1" s="33"/>
      <c r="J1" s="33"/>
    </row>
    <row r="2" spans="1:22" ht="12.75" customHeight="1" x14ac:dyDescent="0.2">
      <c r="A2" s="33"/>
      <c r="B2" s="33"/>
      <c r="C2" s="33"/>
      <c r="D2" s="33"/>
      <c r="E2" s="33"/>
      <c r="F2" s="33"/>
      <c r="G2" s="33"/>
      <c r="H2" s="33"/>
      <c r="I2" s="33"/>
      <c r="J2" s="33"/>
      <c r="O2" s="597" t="s">
        <v>307</v>
      </c>
      <c r="P2" s="597"/>
      <c r="Q2" s="597"/>
    </row>
    <row r="3" spans="1:22" ht="12.75" customHeight="1" x14ac:dyDescent="0.2">
      <c r="A3" s="33"/>
      <c r="B3" s="33"/>
      <c r="C3" s="33"/>
      <c r="D3" s="33"/>
      <c r="E3" s="33"/>
      <c r="F3" s="33"/>
      <c r="G3" s="33"/>
      <c r="H3" s="33"/>
      <c r="I3" s="33"/>
      <c r="J3" s="33"/>
    </row>
    <row r="4" spans="1:22" ht="12.75" customHeight="1" x14ac:dyDescent="0.2">
      <c r="A4" s="33"/>
      <c r="B4" s="33"/>
      <c r="C4" s="33"/>
      <c r="D4" s="33"/>
      <c r="E4" s="33"/>
      <c r="F4" s="33"/>
      <c r="G4" s="33"/>
      <c r="H4" s="33"/>
      <c r="I4" s="33"/>
      <c r="J4" s="33"/>
    </row>
    <row r="5" spans="1:22" ht="12.75" customHeight="1" x14ac:dyDescent="0.2">
      <c r="A5" s="509" t="s">
        <v>91</v>
      </c>
      <c r="B5" s="509"/>
      <c r="C5" s="509"/>
      <c r="D5" s="509"/>
      <c r="E5" s="509"/>
      <c r="F5" s="509"/>
      <c r="G5" s="509"/>
      <c r="H5" s="509"/>
      <c r="I5" s="509"/>
      <c r="J5" s="509"/>
    </row>
    <row r="6" spans="1:22" ht="12.75" customHeight="1" x14ac:dyDescent="0.2">
      <c r="A6" s="33"/>
      <c r="B6" s="33"/>
      <c r="C6" s="33"/>
      <c r="D6" s="33"/>
      <c r="E6" s="33"/>
      <c r="F6" s="33"/>
      <c r="G6" s="33"/>
      <c r="H6" s="33"/>
      <c r="I6" s="33"/>
      <c r="J6" s="33"/>
    </row>
    <row r="7" spans="1:22" ht="12.75" customHeight="1" x14ac:dyDescent="0.2">
      <c r="A7" s="197" t="s">
        <v>92</v>
      </c>
      <c r="B7" s="15"/>
      <c r="C7" s="15"/>
      <c r="D7" s="15"/>
      <c r="E7" s="15"/>
      <c r="F7" s="15"/>
      <c r="G7" s="15"/>
      <c r="H7" s="15"/>
      <c r="I7" s="15"/>
      <c r="J7" s="15"/>
      <c r="L7" s="543" t="s">
        <v>93</v>
      </c>
      <c r="M7" s="543"/>
      <c r="N7" s="543"/>
      <c r="O7" s="543"/>
      <c r="P7" s="543"/>
      <c r="Q7" s="543"/>
      <c r="R7" s="543"/>
      <c r="S7" s="543"/>
      <c r="T7" s="543"/>
      <c r="U7" s="543"/>
      <c r="V7" s="543"/>
    </row>
    <row r="8" spans="1:22" ht="12.75" customHeight="1" x14ac:dyDescent="0.2">
      <c r="A8" s="15"/>
      <c r="B8" s="15"/>
      <c r="C8" s="15"/>
      <c r="D8" s="15"/>
      <c r="E8" s="15"/>
      <c r="F8" s="15"/>
      <c r="G8" s="15"/>
      <c r="H8" s="15"/>
      <c r="I8" s="15"/>
      <c r="J8" s="15"/>
      <c r="L8" s="543"/>
      <c r="M8" s="543"/>
      <c r="N8" s="543"/>
      <c r="O8" s="543"/>
      <c r="P8" s="543"/>
      <c r="Q8" s="543"/>
      <c r="R8" s="543"/>
      <c r="S8" s="543"/>
      <c r="T8" s="543"/>
      <c r="U8" s="543"/>
      <c r="V8" s="543"/>
    </row>
    <row r="9" spans="1:22" ht="12.75" customHeight="1" x14ac:dyDescent="0.2">
      <c r="A9" s="15"/>
      <c r="B9" s="15"/>
      <c r="C9" s="15"/>
      <c r="D9" s="15"/>
      <c r="E9" s="15"/>
      <c r="F9" s="15"/>
      <c r="G9" s="15"/>
      <c r="H9" s="15"/>
      <c r="I9" s="15"/>
      <c r="J9" s="15"/>
      <c r="L9" s="543"/>
      <c r="M9" s="543"/>
      <c r="N9" s="543"/>
      <c r="O9" s="543"/>
      <c r="P9" s="543"/>
      <c r="Q9" s="543"/>
      <c r="R9" s="543"/>
      <c r="S9" s="543"/>
      <c r="T9" s="543"/>
      <c r="U9" s="543"/>
      <c r="V9" s="543"/>
    </row>
    <row r="10" spans="1:22" ht="12.75" customHeight="1" x14ac:dyDescent="0.2">
      <c r="A10" s="15"/>
      <c r="B10" s="15"/>
      <c r="C10" s="15"/>
      <c r="D10" s="15"/>
      <c r="E10" s="15"/>
      <c r="F10" s="15"/>
      <c r="G10" s="15"/>
      <c r="H10" s="15"/>
      <c r="I10" s="15"/>
      <c r="J10" s="15"/>
    </row>
    <row r="11" spans="1:22" ht="12.75" customHeight="1" x14ac:dyDescent="0.2">
      <c r="A11" s="197" t="s">
        <v>94</v>
      </c>
      <c r="B11" s="15"/>
      <c r="C11" s="559"/>
      <c r="D11" s="563"/>
      <c r="E11" s="563"/>
      <c r="F11" s="563"/>
      <c r="G11" s="563"/>
      <c r="H11" s="564"/>
      <c r="I11" s="15"/>
      <c r="J11" s="15"/>
    </row>
    <row r="12" spans="1:22" ht="12.75" customHeight="1" x14ac:dyDescent="0.2">
      <c r="A12" s="15"/>
      <c r="B12" s="15"/>
      <c r="C12" s="15"/>
      <c r="D12" s="15"/>
      <c r="E12" s="15"/>
      <c r="F12" s="15"/>
      <c r="G12" s="15"/>
      <c r="H12" s="15"/>
      <c r="I12" s="15"/>
      <c r="J12" s="15"/>
    </row>
    <row r="13" spans="1:22" ht="99.95" customHeight="1" x14ac:dyDescent="0.2">
      <c r="A13" s="598" t="s">
        <v>95</v>
      </c>
      <c r="B13" s="598"/>
      <c r="C13" s="532"/>
      <c r="D13" s="515"/>
      <c r="E13" s="515"/>
      <c r="F13" s="515"/>
      <c r="G13" s="515"/>
      <c r="H13" s="516"/>
      <c r="I13" s="295" t="str">
        <f>"500 merkkiä ("&amp;TEXT(LEN(C13),"0")&amp;" käytetty)"</f>
        <v>500 merkkiä (0 käytetty)</v>
      </c>
      <c r="J13" s="15"/>
    </row>
    <row r="14" spans="1:22" ht="12.75" customHeight="1" x14ac:dyDescent="0.2">
      <c r="A14" s="15"/>
      <c r="B14" s="15"/>
      <c r="C14" s="15"/>
      <c r="D14" s="15"/>
      <c r="E14" s="15"/>
      <c r="F14" s="15"/>
      <c r="G14" s="15"/>
      <c r="H14" s="15"/>
      <c r="I14" s="15"/>
      <c r="J14" s="15"/>
    </row>
    <row r="15" spans="1:22" ht="12.75" customHeight="1" x14ac:dyDescent="0.2">
      <c r="A15" s="197" t="s">
        <v>94</v>
      </c>
      <c r="B15" s="15"/>
      <c r="C15" s="559"/>
      <c r="D15" s="563"/>
      <c r="E15" s="563"/>
      <c r="F15" s="563"/>
      <c r="G15" s="563"/>
      <c r="H15" s="564"/>
      <c r="I15" s="15"/>
      <c r="J15" s="15"/>
    </row>
    <row r="16" spans="1:22" ht="12.75" customHeight="1" x14ac:dyDescent="0.2">
      <c r="A16" s="15"/>
      <c r="B16" s="15"/>
      <c r="C16" s="15"/>
      <c r="D16" s="15"/>
      <c r="E16" s="15"/>
      <c r="F16" s="15"/>
      <c r="G16" s="15"/>
      <c r="H16" s="15"/>
      <c r="I16" s="15"/>
      <c r="J16" s="15"/>
    </row>
    <row r="17" spans="1:10" ht="99.95" customHeight="1" x14ac:dyDescent="0.2">
      <c r="A17" s="598" t="s">
        <v>95</v>
      </c>
      <c r="B17" s="598"/>
      <c r="C17" s="532"/>
      <c r="D17" s="515"/>
      <c r="E17" s="515"/>
      <c r="F17" s="515"/>
      <c r="G17" s="515"/>
      <c r="H17" s="516"/>
      <c r="I17" s="295" t="str">
        <f>"500 merkkiä ("&amp;TEXT(LEN(C17),"0")&amp;" käytetty)"</f>
        <v>500 merkkiä (0 käytetty)</v>
      </c>
      <c r="J17" s="15"/>
    </row>
    <row r="18" spans="1:10" ht="12.75" customHeight="1" x14ac:dyDescent="0.2">
      <c r="A18" s="15"/>
      <c r="B18" s="15"/>
      <c r="C18" s="15"/>
      <c r="D18" s="15"/>
      <c r="E18" s="15"/>
      <c r="F18" s="15"/>
      <c r="G18" s="15"/>
      <c r="H18" s="15"/>
      <c r="I18" s="15"/>
      <c r="J18" s="15"/>
    </row>
    <row r="19" spans="1:10" ht="12.75" customHeight="1" x14ac:dyDescent="0.2">
      <c r="A19" s="197" t="s">
        <v>94</v>
      </c>
      <c r="B19" s="15"/>
      <c r="C19" s="559"/>
      <c r="D19" s="563"/>
      <c r="E19" s="563"/>
      <c r="F19" s="563"/>
      <c r="G19" s="563"/>
      <c r="H19" s="564"/>
      <c r="I19" s="15"/>
      <c r="J19" s="15"/>
    </row>
    <row r="20" spans="1:10" ht="12.75" customHeight="1" x14ac:dyDescent="0.2">
      <c r="A20" s="15"/>
      <c r="B20" s="15"/>
      <c r="C20" s="15"/>
      <c r="D20" s="15"/>
      <c r="E20" s="15"/>
      <c r="F20" s="15"/>
      <c r="G20" s="15"/>
      <c r="H20" s="15"/>
      <c r="I20" s="15"/>
      <c r="J20" s="15"/>
    </row>
    <row r="21" spans="1:10" ht="99.95" customHeight="1" x14ac:dyDescent="0.2">
      <c r="A21" s="598" t="s">
        <v>95</v>
      </c>
      <c r="B21" s="598"/>
      <c r="C21" s="532"/>
      <c r="D21" s="515"/>
      <c r="E21" s="515"/>
      <c r="F21" s="515"/>
      <c r="G21" s="515"/>
      <c r="H21" s="516"/>
      <c r="I21" s="295" t="str">
        <f>"500 merkkiä ("&amp;TEXT(LEN(C21),"0")&amp;" käytetty)"</f>
        <v>500 merkkiä (0 käytetty)</v>
      </c>
      <c r="J21" s="15"/>
    </row>
    <row r="22" spans="1:10" ht="12.75" customHeight="1" x14ac:dyDescent="0.2">
      <c r="A22" s="15"/>
      <c r="B22" s="15"/>
      <c r="C22" s="15"/>
      <c r="D22" s="15"/>
      <c r="E22" s="15"/>
      <c r="F22" s="15"/>
      <c r="G22" s="15"/>
      <c r="H22" s="15"/>
      <c r="I22" s="15"/>
      <c r="J22" s="15"/>
    </row>
    <row r="23" spans="1:10" ht="12.75" customHeight="1" x14ac:dyDescent="0.2">
      <c r="A23" s="197" t="s">
        <v>94</v>
      </c>
      <c r="B23" s="15"/>
      <c r="C23" s="559"/>
      <c r="D23" s="563"/>
      <c r="E23" s="563"/>
      <c r="F23" s="563"/>
      <c r="G23" s="563"/>
      <c r="H23" s="564"/>
      <c r="I23" s="15"/>
      <c r="J23" s="15"/>
    </row>
    <row r="24" spans="1:10" ht="12.75" customHeight="1" x14ac:dyDescent="0.2">
      <c r="A24" s="15"/>
      <c r="B24" s="15"/>
      <c r="C24" s="15"/>
      <c r="D24" s="15"/>
      <c r="E24" s="15"/>
      <c r="F24" s="15"/>
      <c r="G24" s="15"/>
      <c r="H24" s="15"/>
      <c r="I24" s="15"/>
      <c r="J24" s="15"/>
    </row>
    <row r="25" spans="1:10" ht="99.95" customHeight="1" x14ac:dyDescent="0.2">
      <c r="A25" s="598" t="s">
        <v>95</v>
      </c>
      <c r="B25" s="598"/>
      <c r="C25" s="559"/>
      <c r="D25" s="563"/>
      <c r="E25" s="563"/>
      <c r="F25" s="563"/>
      <c r="G25" s="563"/>
      <c r="H25" s="564"/>
      <c r="I25" s="295" t="str">
        <f>"500 merkkiä ("&amp;TEXT(LEN(C25),"0")&amp;" käytetty)"</f>
        <v>500 merkkiä (0 käytetty)</v>
      </c>
      <c r="J25" s="15"/>
    </row>
    <row r="26" spans="1:10" ht="12.75" customHeight="1" x14ac:dyDescent="0.2">
      <c r="A26" s="15"/>
      <c r="B26" s="15"/>
      <c r="C26" s="15"/>
      <c r="D26" s="15"/>
      <c r="E26" s="15"/>
      <c r="F26" s="15"/>
      <c r="G26" s="15"/>
      <c r="H26" s="15"/>
      <c r="I26" s="15"/>
      <c r="J26" s="15"/>
    </row>
    <row r="27" spans="1:10" ht="12.75" customHeight="1" x14ac:dyDescent="0.2">
      <c r="A27" s="197" t="s">
        <v>94</v>
      </c>
      <c r="B27" s="15"/>
      <c r="C27" s="559"/>
      <c r="D27" s="563"/>
      <c r="E27" s="563"/>
      <c r="F27" s="563"/>
      <c r="G27" s="563"/>
      <c r="H27" s="564"/>
      <c r="I27" s="15"/>
      <c r="J27" s="15"/>
    </row>
    <row r="28" spans="1:10" ht="12.75" customHeight="1" x14ac:dyDescent="0.2">
      <c r="A28" s="15"/>
      <c r="B28" s="15"/>
      <c r="C28" s="15"/>
      <c r="D28" s="15"/>
      <c r="E28" s="15"/>
      <c r="F28" s="15"/>
      <c r="G28" s="15"/>
      <c r="H28" s="15"/>
      <c r="I28" s="15"/>
      <c r="J28" s="15"/>
    </row>
    <row r="29" spans="1:10" ht="99.95" customHeight="1" x14ac:dyDescent="0.2">
      <c r="A29" s="598" t="s">
        <v>95</v>
      </c>
      <c r="B29" s="598"/>
      <c r="C29" s="559"/>
      <c r="D29" s="563"/>
      <c r="E29" s="563"/>
      <c r="F29" s="563"/>
      <c r="G29" s="563"/>
      <c r="H29" s="564"/>
      <c r="I29" s="295" t="str">
        <f>"500 merkkiä ("&amp;TEXT(LEN(C29),"0")&amp;" käytetty)"</f>
        <v>500 merkkiä (0 käytetty)</v>
      </c>
      <c r="J29" s="15"/>
    </row>
    <row r="30" spans="1:10" ht="12.75" customHeight="1" x14ac:dyDescent="0.2">
      <c r="A30" s="15"/>
      <c r="B30" s="15"/>
      <c r="C30" s="15"/>
      <c r="D30" s="15"/>
      <c r="E30" s="15"/>
      <c r="F30" s="15"/>
      <c r="G30" s="15"/>
      <c r="H30" s="15"/>
      <c r="I30" s="15"/>
      <c r="J30" s="15"/>
    </row>
    <row r="31" spans="1:10" ht="12.75" customHeight="1" x14ac:dyDescent="0.2">
      <c r="A31" s="197" t="s">
        <v>94</v>
      </c>
      <c r="B31" s="15"/>
      <c r="C31" s="559"/>
      <c r="D31" s="563"/>
      <c r="E31" s="563"/>
      <c r="F31" s="563"/>
      <c r="G31" s="563"/>
      <c r="H31" s="564"/>
      <c r="I31" s="15"/>
      <c r="J31" s="15"/>
    </row>
    <row r="32" spans="1:10" ht="12.75" customHeight="1" x14ac:dyDescent="0.2">
      <c r="A32" s="15"/>
      <c r="B32" s="15"/>
      <c r="C32" s="15"/>
      <c r="D32" s="15"/>
      <c r="E32" s="15"/>
      <c r="F32" s="15"/>
      <c r="G32" s="15"/>
      <c r="H32" s="15"/>
      <c r="I32" s="15"/>
      <c r="J32" s="15"/>
    </row>
    <row r="33" spans="1:10" ht="99.95" customHeight="1" x14ac:dyDescent="0.2">
      <c r="A33" s="598" t="s">
        <v>95</v>
      </c>
      <c r="B33" s="598"/>
      <c r="C33" s="559"/>
      <c r="D33" s="563"/>
      <c r="E33" s="563"/>
      <c r="F33" s="563"/>
      <c r="G33" s="563"/>
      <c r="H33" s="564"/>
      <c r="I33" s="295" t="str">
        <f>"500 merkkiä ("&amp;TEXT(LEN(C33),"0")&amp;" käytetty)"</f>
        <v>500 merkkiä (0 käytetty)</v>
      </c>
      <c r="J33" s="15"/>
    </row>
    <row r="34" spans="1:10" ht="12.75" customHeight="1" x14ac:dyDescent="0.2">
      <c r="A34" s="15"/>
      <c r="B34" s="15"/>
      <c r="C34" s="15"/>
      <c r="D34" s="15"/>
      <c r="E34" s="15"/>
      <c r="F34" s="15"/>
      <c r="G34" s="15"/>
      <c r="H34" s="15"/>
      <c r="I34" s="15"/>
      <c r="J34" s="15"/>
    </row>
    <row r="35" spans="1:10" ht="12.75" customHeight="1" x14ac:dyDescent="0.2">
      <c r="A35" s="197" t="s">
        <v>94</v>
      </c>
      <c r="B35" s="15"/>
      <c r="C35" s="559"/>
      <c r="D35" s="563"/>
      <c r="E35" s="563"/>
      <c r="F35" s="563"/>
      <c r="G35" s="563"/>
      <c r="H35" s="564"/>
      <c r="I35" s="15"/>
      <c r="J35" s="15"/>
    </row>
    <row r="36" spans="1:10" ht="12.75" customHeight="1" x14ac:dyDescent="0.2">
      <c r="A36" s="15"/>
      <c r="B36" s="15"/>
      <c r="C36" s="15"/>
      <c r="D36" s="15"/>
      <c r="E36" s="15"/>
      <c r="F36" s="15"/>
      <c r="G36" s="15"/>
      <c r="H36" s="15"/>
      <c r="I36" s="15"/>
      <c r="J36" s="15"/>
    </row>
    <row r="37" spans="1:10" ht="99.95" customHeight="1" x14ac:dyDescent="0.2">
      <c r="A37" s="598" t="s">
        <v>95</v>
      </c>
      <c r="B37" s="598"/>
      <c r="C37" s="559"/>
      <c r="D37" s="563"/>
      <c r="E37" s="563"/>
      <c r="F37" s="563"/>
      <c r="G37" s="563"/>
      <c r="H37" s="564"/>
      <c r="I37" s="295" t="str">
        <f>"500 merkkiä ("&amp;TEXT(LEN(C37),"0")&amp;" käytetty)"</f>
        <v>500 merkkiä (0 käytetty)</v>
      </c>
      <c r="J37" s="15"/>
    </row>
    <row r="38" spans="1:10" ht="12.75" customHeight="1" x14ac:dyDescent="0.2">
      <c r="A38" s="15"/>
      <c r="B38" s="15"/>
      <c r="C38" s="15"/>
      <c r="D38" s="15"/>
      <c r="E38" s="15"/>
      <c r="F38" s="15"/>
      <c r="G38" s="15"/>
      <c r="H38" s="15"/>
      <c r="I38" s="15"/>
      <c r="J38" s="15"/>
    </row>
    <row r="39" spans="1:10" ht="12.75" customHeight="1" x14ac:dyDescent="0.2">
      <c r="A39" s="197" t="s">
        <v>94</v>
      </c>
      <c r="B39" s="15"/>
      <c r="C39" s="559"/>
      <c r="D39" s="563"/>
      <c r="E39" s="563"/>
      <c r="F39" s="563"/>
      <c r="G39" s="563"/>
      <c r="H39" s="564"/>
      <c r="I39" s="15"/>
      <c r="J39" s="15"/>
    </row>
    <row r="40" spans="1:10" ht="12.75" customHeight="1" x14ac:dyDescent="0.2">
      <c r="A40" s="15"/>
      <c r="B40" s="15"/>
      <c r="C40" s="15"/>
      <c r="D40" s="15"/>
      <c r="E40" s="15"/>
      <c r="F40" s="15"/>
      <c r="G40" s="15"/>
      <c r="H40" s="15"/>
      <c r="I40" s="15"/>
      <c r="J40" s="15"/>
    </row>
    <row r="41" spans="1:10" ht="99.95" customHeight="1" x14ac:dyDescent="0.2">
      <c r="A41" s="598" t="s">
        <v>95</v>
      </c>
      <c r="B41" s="598"/>
      <c r="C41" s="559"/>
      <c r="D41" s="563"/>
      <c r="E41" s="563"/>
      <c r="F41" s="563"/>
      <c r="G41" s="563"/>
      <c r="H41" s="564"/>
      <c r="I41" s="295" t="str">
        <f>"500 merkkiä ("&amp;TEXT(LEN(C41),"0")&amp;" käytetty)"</f>
        <v>500 merkkiä (0 käytetty)</v>
      </c>
      <c r="J41" s="15"/>
    </row>
    <row r="42" spans="1:10" ht="12.75" customHeight="1" x14ac:dyDescent="0.2">
      <c r="A42" s="15"/>
      <c r="B42" s="15"/>
      <c r="C42" s="15"/>
      <c r="D42" s="15"/>
      <c r="E42" s="15"/>
      <c r="F42" s="15"/>
      <c r="G42" s="15"/>
      <c r="H42" s="15"/>
      <c r="I42" s="15"/>
      <c r="J42" s="15"/>
    </row>
    <row r="43" spans="1:10" ht="12.75" customHeight="1" x14ac:dyDescent="0.2">
      <c r="A43" s="197" t="s">
        <v>94</v>
      </c>
      <c r="B43" s="15"/>
      <c r="C43" s="559"/>
      <c r="D43" s="563"/>
      <c r="E43" s="563"/>
      <c r="F43" s="563"/>
      <c r="G43" s="563"/>
      <c r="H43" s="564"/>
      <c r="I43" s="15"/>
      <c r="J43" s="15"/>
    </row>
    <row r="44" spans="1:10" ht="12.75" customHeight="1" x14ac:dyDescent="0.2">
      <c r="A44" s="15"/>
      <c r="B44" s="15"/>
      <c r="C44" s="15"/>
      <c r="D44" s="15"/>
      <c r="E44" s="15"/>
      <c r="F44" s="15"/>
      <c r="G44" s="15"/>
      <c r="H44" s="15"/>
      <c r="I44" s="15"/>
      <c r="J44" s="15"/>
    </row>
    <row r="45" spans="1:10" ht="99.95" customHeight="1" x14ac:dyDescent="0.2">
      <c r="A45" s="598" t="s">
        <v>95</v>
      </c>
      <c r="B45" s="598"/>
      <c r="C45" s="559"/>
      <c r="D45" s="563"/>
      <c r="E45" s="563"/>
      <c r="F45" s="563"/>
      <c r="G45" s="563"/>
      <c r="H45" s="564"/>
      <c r="I45" s="295" t="str">
        <f>"500 merkkiä ("&amp;TEXT(LEN(C45),"0")&amp;" käytetty)"</f>
        <v>500 merkkiä (0 käytetty)</v>
      </c>
      <c r="J45" s="15"/>
    </row>
    <row r="46" spans="1:10" ht="12.75" customHeight="1" x14ac:dyDescent="0.2">
      <c r="A46" s="15"/>
      <c r="B46" s="15"/>
      <c r="C46" s="15"/>
      <c r="D46" s="15"/>
      <c r="E46" s="15"/>
      <c r="F46" s="15"/>
      <c r="G46" s="15"/>
      <c r="H46" s="15"/>
      <c r="I46" s="15"/>
      <c r="J46" s="15"/>
    </row>
    <row r="47" spans="1:10" ht="12.75" customHeight="1" x14ac:dyDescent="0.2">
      <c r="A47" s="197" t="s">
        <v>94</v>
      </c>
      <c r="B47" s="15"/>
      <c r="C47" s="559"/>
      <c r="D47" s="563"/>
      <c r="E47" s="563"/>
      <c r="F47" s="563"/>
      <c r="G47" s="563"/>
      <c r="H47" s="564"/>
      <c r="I47" s="15"/>
      <c r="J47" s="15"/>
    </row>
    <row r="48" spans="1:10" ht="12.75" customHeight="1" x14ac:dyDescent="0.2">
      <c r="A48" s="15"/>
      <c r="B48" s="15"/>
      <c r="C48" s="15"/>
      <c r="D48" s="15"/>
      <c r="E48" s="15"/>
      <c r="F48" s="15"/>
      <c r="G48" s="15"/>
      <c r="H48" s="15"/>
      <c r="I48" s="15"/>
      <c r="J48" s="15"/>
    </row>
    <row r="49" spans="1:10" ht="99.95" customHeight="1" x14ac:dyDescent="0.2">
      <c r="A49" s="598" t="s">
        <v>95</v>
      </c>
      <c r="B49" s="598"/>
      <c r="C49" s="559"/>
      <c r="D49" s="563"/>
      <c r="E49" s="563"/>
      <c r="F49" s="563"/>
      <c r="G49" s="563"/>
      <c r="H49" s="564"/>
      <c r="I49" s="295" t="str">
        <f>"500 merkkiä ("&amp;TEXT(LEN(C49),"0")&amp;" käytetty)"</f>
        <v>500 merkkiä (0 käytetty)</v>
      </c>
      <c r="J49" s="15"/>
    </row>
    <row r="50" spans="1:10" ht="12.75" customHeight="1" x14ac:dyDescent="0.2">
      <c r="A50" s="15"/>
      <c r="B50" s="15"/>
      <c r="C50" s="15"/>
      <c r="D50" s="15"/>
      <c r="E50" s="15"/>
      <c r="F50" s="15"/>
      <c r="G50" s="15"/>
      <c r="H50" s="15"/>
      <c r="I50" s="15"/>
      <c r="J50" s="15"/>
    </row>
    <row r="51" spans="1:10" ht="12.75" customHeight="1" x14ac:dyDescent="0.2">
      <c r="A51" s="197" t="s">
        <v>94</v>
      </c>
      <c r="B51" s="15"/>
      <c r="C51" s="559"/>
      <c r="D51" s="563"/>
      <c r="E51" s="563"/>
      <c r="F51" s="563"/>
      <c r="G51" s="563"/>
      <c r="H51" s="564"/>
      <c r="I51" s="15"/>
      <c r="J51" s="15"/>
    </row>
    <row r="52" spans="1:10" ht="12.75" customHeight="1" x14ac:dyDescent="0.2">
      <c r="A52" s="15"/>
      <c r="B52" s="15"/>
      <c r="C52" s="15"/>
      <c r="D52" s="15"/>
      <c r="E52" s="15"/>
      <c r="F52" s="15"/>
      <c r="G52" s="15"/>
      <c r="H52" s="15"/>
      <c r="I52" s="15"/>
      <c r="J52" s="15"/>
    </row>
    <row r="53" spans="1:10" ht="99.95" customHeight="1" x14ac:dyDescent="0.2">
      <c r="A53" s="598" t="s">
        <v>95</v>
      </c>
      <c r="B53" s="598"/>
      <c r="C53" s="559"/>
      <c r="D53" s="563"/>
      <c r="E53" s="563"/>
      <c r="F53" s="563"/>
      <c r="G53" s="563"/>
      <c r="H53" s="564"/>
      <c r="I53" s="295" t="str">
        <f>"500 merkkiä ("&amp;TEXT(LEN(C53),"0")&amp;" käytetty)"</f>
        <v>500 merkkiä (0 käytetty)</v>
      </c>
      <c r="J53" s="15"/>
    </row>
    <row r="54" spans="1:10" ht="12.75" customHeight="1" x14ac:dyDescent="0.2">
      <c r="A54" s="15"/>
      <c r="B54" s="15"/>
      <c r="C54" s="15"/>
      <c r="D54" s="15"/>
      <c r="E54" s="15"/>
      <c r="F54" s="15"/>
      <c r="G54" s="15"/>
      <c r="H54" s="15"/>
      <c r="I54" s="15"/>
      <c r="J54" s="15"/>
    </row>
    <row r="55" spans="1:10" ht="12.75" customHeight="1" x14ac:dyDescent="0.2">
      <c r="A55" s="197" t="s">
        <v>94</v>
      </c>
      <c r="B55" s="15"/>
      <c r="C55" s="559"/>
      <c r="D55" s="563"/>
      <c r="E55" s="563"/>
      <c r="F55" s="563"/>
      <c r="G55" s="563"/>
      <c r="H55" s="564"/>
      <c r="I55" s="15"/>
      <c r="J55" s="15"/>
    </row>
    <row r="56" spans="1:10" ht="12.75" customHeight="1" x14ac:dyDescent="0.2">
      <c r="A56" s="15"/>
      <c r="B56" s="15"/>
      <c r="C56" s="15"/>
      <c r="D56" s="15"/>
      <c r="E56" s="15"/>
      <c r="F56" s="15"/>
      <c r="G56" s="15"/>
      <c r="H56" s="15"/>
      <c r="I56" s="15"/>
      <c r="J56" s="15"/>
    </row>
    <row r="57" spans="1:10" ht="99.95" customHeight="1" x14ac:dyDescent="0.2">
      <c r="A57" s="598" t="s">
        <v>95</v>
      </c>
      <c r="B57" s="598"/>
      <c r="C57" s="559"/>
      <c r="D57" s="563"/>
      <c r="E57" s="563"/>
      <c r="F57" s="563"/>
      <c r="G57" s="563"/>
      <c r="H57" s="564"/>
      <c r="I57" s="295" t="str">
        <f>"500 merkkiä ("&amp;TEXT(LEN(C57),"0")&amp;" käytetty)"</f>
        <v>500 merkkiä (0 käytetty)</v>
      </c>
      <c r="J57" s="15"/>
    </row>
    <row r="58" spans="1:10" ht="12.75" customHeight="1" x14ac:dyDescent="0.2">
      <c r="A58" s="15"/>
      <c r="B58" s="15"/>
      <c r="C58" s="15"/>
      <c r="D58" s="15"/>
      <c r="E58" s="15"/>
      <c r="F58" s="15"/>
      <c r="G58" s="15"/>
      <c r="H58" s="15"/>
      <c r="I58" s="15"/>
      <c r="J58" s="15"/>
    </row>
  </sheetData>
  <sheetProtection selectLockedCells="1"/>
  <customSheetViews>
    <customSheetView guid="{4B7031FE-A209-4425-A537-9C5805C2F335}" topLeftCell="A28">
      <selection activeCell="C57" sqref="C57:H61"/>
      <pageMargins left="0.75" right="0.75" top="1" bottom="1" header="0.4921259845" footer="0.4921259845"/>
      <headerFooter alignWithMargins="0"/>
    </customSheetView>
  </customSheetViews>
  <mergeCells count="39">
    <mergeCell ref="A57:B57"/>
    <mergeCell ref="C57:H57"/>
    <mergeCell ref="A49:B49"/>
    <mergeCell ref="C51:H51"/>
    <mergeCell ref="A53:B53"/>
    <mergeCell ref="C53:H53"/>
    <mergeCell ref="C55:H55"/>
    <mergeCell ref="C49:H49"/>
    <mergeCell ref="A41:B41"/>
    <mergeCell ref="C41:H41"/>
    <mergeCell ref="C43:H43"/>
    <mergeCell ref="A45:B45"/>
    <mergeCell ref="C47:H47"/>
    <mergeCell ref="A33:B33"/>
    <mergeCell ref="C33:H33"/>
    <mergeCell ref="A37:B37"/>
    <mergeCell ref="C37:H37"/>
    <mergeCell ref="C39:H39"/>
    <mergeCell ref="A25:B25"/>
    <mergeCell ref="C25:H25"/>
    <mergeCell ref="C27:H27"/>
    <mergeCell ref="A29:B29"/>
    <mergeCell ref="C29:H29"/>
    <mergeCell ref="O2:Q2"/>
    <mergeCell ref="C35:H35"/>
    <mergeCell ref="C45:H45"/>
    <mergeCell ref="C11:H11"/>
    <mergeCell ref="C17:H17"/>
    <mergeCell ref="C31:H31"/>
    <mergeCell ref="A5:J5"/>
    <mergeCell ref="L7:V9"/>
    <mergeCell ref="C13:H13"/>
    <mergeCell ref="A13:B13"/>
    <mergeCell ref="C15:H15"/>
    <mergeCell ref="A17:B17"/>
    <mergeCell ref="C19:H19"/>
    <mergeCell ref="A21:B21"/>
    <mergeCell ref="C21:H21"/>
    <mergeCell ref="C23:H23"/>
  </mergeCells>
  <phoneticPr fontId="2" type="noConversion"/>
  <dataValidations count="2">
    <dataValidation type="textLength" operator="lessThanOrEqual" allowBlank="1" showInputMessage="1" showErrorMessage="1" errorTitle="Rajoitettu merkkimäärä" error="Tähän kenttään voi kirjoittaa vain 500 merkkiä._x000a__x000a_Yritä uudelleen (Retry), vähennä merkkejä ja hyväksy teksti sitten uudelleen." sqref="C57:H57">
      <formula1>500</formula1>
    </dataValidation>
    <dataValidation type="textLength" operator="lessThanOrEqual" allowBlank="1" showInputMessage="1" showErrorMessage="1" errorTitle="Rajoitettu merkkimäärä" error="Tähän kenttään voi kirjoittaa vain 500 merkkiä._x000a__x000a_Yritä uudelleen (Retry), vähennä merkkejä ja hyväksy teksti sitten uudelleen." sqref="C13:H13 C17:H17 C21:H21 C25:H25 C29:H29 C33:H33 C37:H37 C41:H41 C45:H45 C49:H49 C53:H53">
      <formula1>500</formula1>
    </dataValidation>
  </dataValidations>
  <hyperlinks>
    <hyperlink ref="O2:Q2" location="'Aloita tästä'!A1" display="PALAA TÄSTÄ KANSISIVULLE"/>
  </hyperlinks>
  <pageMargins left="0.39370078740157483" right="0.70866141732283472" top="0.39370078740157483" bottom="0.78740157480314965" header="0.31496062992125984" footer="0.31496062992125984"/>
  <pageSetup paperSize="9" fitToHeight="0" orientation="portrait" verticalDpi="0" r:id="rId1"/>
  <rowBreaks count="2" manualBreakCount="2">
    <brk id="26" max="16383" man="1"/>
    <brk id="46" max="16383" man="1"/>
  </rowBreaks>
  <drawing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8">
    <pageSetUpPr fitToPage="1"/>
  </sheetPr>
  <dimension ref="A1:G25"/>
  <sheetViews>
    <sheetView showGridLines="0" zoomScaleNormal="100" workbookViewId="0">
      <selection activeCell="B7" sqref="B7"/>
    </sheetView>
  </sheetViews>
  <sheetFormatPr defaultRowHeight="12.75" x14ac:dyDescent="0.2"/>
  <cols>
    <col min="1" max="1" width="50" customWidth="1"/>
    <col min="2" max="2" width="47.5703125" customWidth="1"/>
    <col min="257" max="257" width="50" customWidth="1"/>
    <col min="258" max="258" width="47.5703125" customWidth="1"/>
    <col min="513" max="513" width="50" customWidth="1"/>
    <col min="514" max="514" width="47.5703125" customWidth="1"/>
    <col min="769" max="769" width="50" customWidth="1"/>
    <col min="770" max="770" width="47.5703125" customWidth="1"/>
    <col min="1025" max="1025" width="50" customWidth="1"/>
    <col min="1026" max="1026" width="47.5703125" customWidth="1"/>
    <col min="1281" max="1281" width="50" customWidth="1"/>
    <col min="1282" max="1282" width="47.5703125" customWidth="1"/>
    <col min="1537" max="1537" width="50" customWidth="1"/>
    <col min="1538" max="1538" width="47.5703125" customWidth="1"/>
    <col min="1793" max="1793" width="50" customWidth="1"/>
    <col min="1794" max="1794" width="47.5703125" customWidth="1"/>
    <col min="2049" max="2049" width="50" customWidth="1"/>
    <col min="2050" max="2050" width="47.5703125" customWidth="1"/>
    <col min="2305" max="2305" width="50" customWidth="1"/>
    <col min="2306" max="2306" width="47.5703125" customWidth="1"/>
    <col min="2561" max="2561" width="50" customWidth="1"/>
    <col min="2562" max="2562" width="47.5703125" customWidth="1"/>
    <col min="2817" max="2817" width="50" customWidth="1"/>
    <col min="2818" max="2818" width="47.5703125" customWidth="1"/>
    <col min="3073" max="3073" width="50" customWidth="1"/>
    <col min="3074" max="3074" width="47.5703125" customWidth="1"/>
    <col min="3329" max="3329" width="50" customWidth="1"/>
    <col min="3330" max="3330" width="47.5703125" customWidth="1"/>
    <col min="3585" max="3585" width="50" customWidth="1"/>
    <col min="3586" max="3586" width="47.5703125" customWidth="1"/>
    <col min="3841" max="3841" width="50" customWidth="1"/>
    <col min="3842" max="3842" width="47.5703125" customWidth="1"/>
    <col min="4097" max="4097" width="50" customWidth="1"/>
    <col min="4098" max="4098" width="47.5703125" customWidth="1"/>
    <col min="4353" max="4353" width="50" customWidth="1"/>
    <col min="4354" max="4354" width="47.5703125" customWidth="1"/>
    <col min="4609" max="4609" width="50" customWidth="1"/>
    <col min="4610" max="4610" width="47.5703125" customWidth="1"/>
    <col min="4865" max="4865" width="50" customWidth="1"/>
    <col min="4866" max="4866" width="47.5703125" customWidth="1"/>
    <col min="5121" max="5121" width="50" customWidth="1"/>
    <col min="5122" max="5122" width="47.5703125" customWidth="1"/>
    <col min="5377" max="5377" width="50" customWidth="1"/>
    <col min="5378" max="5378" width="47.5703125" customWidth="1"/>
    <col min="5633" max="5633" width="50" customWidth="1"/>
    <col min="5634" max="5634" width="47.5703125" customWidth="1"/>
    <col min="5889" max="5889" width="50" customWidth="1"/>
    <col min="5890" max="5890" width="47.5703125" customWidth="1"/>
    <col min="6145" max="6145" width="50" customWidth="1"/>
    <col min="6146" max="6146" width="47.5703125" customWidth="1"/>
    <col min="6401" max="6401" width="50" customWidth="1"/>
    <col min="6402" max="6402" width="47.5703125" customWidth="1"/>
    <col min="6657" max="6657" width="50" customWidth="1"/>
    <col min="6658" max="6658" width="47.5703125" customWidth="1"/>
    <col min="6913" max="6913" width="50" customWidth="1"/>
    <col min="6914" max="6914" width="47.5703125" customWidth="1"/>
    <col min="7169" max="7169" width="50" customWidth="1"/>
    <col min="7170" max="7170" width="47.5703125" customWidth="1"/>
    <col min="7425" max="7425" width="50" customWidth="1"/>
    <col min="7426" max="7426" width="47.5703125" customWidth="1"/>
    <col min="7681" max="7681" width="50" customWidth="1"/>
    <col min="7682" max="7682" width="47.5703125" customWidth="1"/>
    <col min="7937" max="7937" width="50" customWidth="1"/>
    <col min="7938" max="7938" width="47.5703125" customWidth="1"/>
    <col min="8193" max="8193" width="50" customWidth="1"/>
    <col min="8194" max="8194" width="47.5703125" customWidth="1"/>
    <col min="8449" max="8449" width="50" customWidth="1"/>
    <col min="8450" max="8450" width="47.5703125" customWidth="1"/>
    <col min="8705" max="8705" width="50" customWidth="1"/>
    <col min="8706" max="8706" width="47.5703125" customWidth="1"/>
    <col min="8961" max="8961" width="50" customWidth="1"/>
    <col min="8962" max="8962" width="47.5703125" customWidth="1"/>
    <col min="9217" max="9217" width="50" customWidth="1"/>
    <col min="9218" max="9218" width="47.5703125" customWidth="1"/>
    <col min="9473" max="9473" width="50" customWidth="1"/>
    <col min="9474" max="9474" width="47.5703125" customWidth="1"/>
    <col min="9729" max="9729" width="50" customWidth="1"/>
    <col min="9730" max="9730" width="47.5703125" customWidth="1"/>
    <col min="9985" max="9985" width="50" customWidth="1"/>
    <col min="9986" max="9986" width="47.5703125" customWidth="1"/>
    <col min="10241" max="10241" width="50" customWidth="1"/>
    <col min="10242" max="10242" width="47.5703125" customWidth="1"/>
    <col min="10497" max="10497" width="50" customWidth="1"/>
    <col min="10498" max="10498" width="47.5703125" customWidth="1"/>
    <col min="10753" max="10753" width="50" customWidth="1"/>
    <col min="10754" max="10754" width="47.5703125" customWidth="1"/>
    <col min="11009" max="11009" width="50" customWidth="1"/>
    <col min="11010" max="11010" width="47.5703125" customWidth="1"/>
    <col min="11265" max="11265" width="50" customWidth="1"/>
    <col min="11266" max="11266" width="47.5703125" customWidth="1"/>
    <col min="11521" max="11521" width="50" customWidth="1"/>
    <col min="11522" max="11522" width="47.5703125" customWidth="1"/>
    <col min="11777" max="11777" width="50" customWidth="1"/>
    <col min="11778" max="11778" width="47.5703125" customWidth="1"/>
    <col min="12033" max="12033" width="50" customWidth="1"/>
    <col min="12034" max="12034" width="47.5703125" customWidth="1"/>
    <col min="12289" max="12289" width="50" customWidth="1"/>
    <col min="12290" max="12290" width="47.5703125" customWidth="1"/>
    <col min="12545" max="12545" width="50" customWidth="1"/>
    <col min="12546" max="12546" width="47.5703125" customWidth="1"/>
    <col min="12801" max="12801" width="50" customWidth="1"/>
    <col min="12802" max="12802" width="47.5703125" customWidth="1"/>
    <col min="13057" max="13057" width="50" customWidth="1"/>
    <col min="13058" max="13058" width="47.5703125" customWidth="1"/>
    <col min="13313" max="13313" width="50" customWidth="1"/>
    <col min="13314" max="13314" width="47.5703125" customWidth="1"/>
    <col min="13569" max="13569" width="50" customWidth="1"/>
    <col min="13570" max="13570" width="47.5703125" customWidth="1"/>
    <col min="13825" max="13825" width="50" customWidth="1"/>
    <col min="13826" max="13826" width="47.5703125" customWidth="1"/>
    <col min="14081" max="14081" width="50" customWidth="1"/>
    <col min="14082" max="14082" width="47.5703125" customWidth="1"/>
    <col min="14337" max="14337" width="50" customWidth="1"/>
    <col min="14338" max="14338" width="47.5703125" customWidth="1"/>
    <col min="14593" max="14593" width="50" customWidth="1"/>
    <col min="14594" max="14594" width="47.5703125" customWidth="1"/>
    <col min="14849" max="14849" width="50" customWidth="1"/>
    <col min="14850" max="14850" width="47.5703125" customWidth="1"/>
    <col min="15105" max="15105" width="50" customWidth="1"/>
    <col min="15106" max="15106" width="47.5703125" customWidth="1"/>
    <col min="15361" max="15361" width="50" customWidth="1"/>
    <col min="15362" max="15362" width="47.5703125" customWidth="1"/>
    <col min="15617" max="15617" width="50" customWidth="1"/>
    <col min="15618" max="15618" width="47.5703125" customWidth="1"/>
    <col min="15873" max="15873" width="50" customWidth="1"/>
    <col min="15874" max="15874" width="47.5703125" customWidth="1"/>
    <col min="16129" max="16129" width="50" customWidth="1"/>
    <col min="16130" max="16130" width="47.5703125" customWidth="1"/>
  </cols>
  <sheetData>
    <row r="1" spans="1:7" x14ac:dyDescent="0.2">
      <c r="B1" s="477" t="s">
        <v>551</v>
      </c>
    </row>
    <row r="3" spans="1:7" x14ac:dyDescent="0.2">
      <c r="E3" s="551" t="s">
        <v>307</v>
      </c>
      <c r="F3" s="552"/>
      <c r="G3" s="553"/>
    </row>
    <row r="5" spans="1:7" ht="25.5" customHeight="1" x14ac:dyDescent="0.2">
      <c r="A5" s="221" t="s">
        <v>268</v>
      </c>
      <c r="B5" s="222"/>
    </row>
    <row r="6" spans="1:7" ht="25.5" customHeight="1" x14ac:dyDescent="0.2">
      <c r="A6" s="363" t="s">
        <v>269</v>
      </c>
      <c r="B6" s="294">
        <f>N_HakijanNimi</f>
        <v>0</v>
      </c>
    </row>
    <row r="7" spans="1:7" ht="25.5" customHeight="1" x14ac:dyDescent="0.2">
      <c r="A7" s="364" t="s">
        <v>270</v>
      </c>
      <c r="B7" s="294" t="str">
        <f>N_Katuosoite&amp;", "&amp;N_Postinumero&amp;", "&amp;N_Postitoimipaikka</f>
        <v xml:space="preserve">, , </v>
      </c>
    </row>
    <row r="8" spans="1:7" ht="25.5" customHeight="1" x14ac:dyDescent="0.2">
      <c r="A8" s="363" t="s">
        <v>271</v>
      </c>
      <c r="B8" s="294">
        <f>N_Ytunnus</f>
        <v>0</v>
      </c>
    </row>
    <row r="9" spans="1:7" ht="139.5" customHeight="1" x14ac:dyDescent="0.2">
      <c r="A9" s="363" t="s">
        <v>146</v>
      </c>
      <c r="B9" s="293">
        <f>N_HankkeenNimi</f>
        <v>0</v>
      </c>
    </row>
    <row r="10" spans="1:7" ht="25.5" customHeight="1" x14ac:dyDescent="0.2">
      <c r="A10" s="363" t="s">
        <v>272</v>
      </c>
      <c r="B10" s="294"/>
    </row>
    <row r="11" spans="1:7" ht="25.5" customHeight="1" x14ac:dyDescent="0.2">
      <c r="A11" s="363" t="s">
        <v>273</v>
      </c>
      <c r="B11" s="294"/>
    </row>
    <row r="12" spans="1:7" ht="25.5" customHeight="1" x14ac:dyDescent="0.2">
      <c r="A12" s="363" t="s">
        <v>274</v>
      </c>
      <c r="B12" s="294"/>
    </row>
    <row r="13" spans="1:7" ht="25.5" customHeight="1" x14ac:dyDescent="0.2">
      <c r="A13" s="363" t="s">
        <v>275</v>
      </c>
      <c r="B13" s="294"/>
    </row>
    <row r="14" spans="1:7" ht="25.5" customHeight="1" x14ac:dyDescent="0.2">
      <c r="A14" s="364" t="s">
        <v>276</v>
      </c>
      <c r="B14" s="294"/>
    </row>
    <row r="15" spans="1:7" ht="25.5" customHeight="1" x14ac:dyDescent="0.2">
      <c r="A15" s="363" t="s">
        <v>277</v>
      </c>
      <c r="B15" s="294"/>
    </row>
    <row r="16" spans="1:7" ht="25.5" customHeight="1" x14ac:dyDescent="0.2">
      <c r="A16" s="363" t="s">
        <v>278</v>
      </c>
      <c r="B16" s="294"/>
    </row>
    <row r="17" spans="1:2" ht="25.5" customHeight="1" x14ac:dyDescent="0.2">
      <c r="A17" s="363" t="s">
        <v>279</v>
      </c>
      <c r="B17" s="294"/>
    </row>
    <row r="18" spans="1:2" ht="25.5" customHeight="1" x14ac:dyDescent="0.2">
      <c r="A18" s="363" t="s">
        <v>280</v>
      </c>
      <c r="B18" s="294"/>
    </row>
    <row r="19" spans="1:2" ht="25.5" customHeight="1" x14ac:dyDescent="0.2">
      <c r="A19" s="363" t="s">
        <v>281</v>
      </c>
      <c r="B19" s="294"/>
    </row>
    <row r="20" spans="1:2" ht="25.5" customHeight="1" x14ac:dyDescent="0.2">
      <c r="A20" s="363" t="s">
        <v>282</v>
      </c>
      <c r="B20" s="223">
        <v>0</v>
      </c>
    </row>
    <row r="21" spans="1:2" ht="25.5" customHeight="1" x14ac:dyDescent="0.2">
      <c r="A21" s="364" t="s">
        <v>283</v>
      </c>
      <c r="B21" s="223">
        <v>0</v>
      </c>
    </row>
    <row r="22" spans="1:2" ht="27" customHeight="1" x14ac:dyDescent="0.2">
      <c r="A22" s="363" t="s">
        <v>284</v>
      </c>
      <c r="B22" s="224" t="s">
        <v>285</v>
      </c>
    </row>
    <row r="23" spans="1:2" ht="27" customHeight="1" x14ac:dyDescent="0.2">
      <c r="A23" s="364" t="s">
        <v>286</v>
      </c>
      <c r="B23" s="225"/>
    </row>
    <row r="24" spans="1:2" ht="27" customHeight="1" x14ac:dyDescent="0.2">
      <c r="A24" s="364" t="s">
        <v>287</v>
      </c>
      <c r="B24" s="226"/>
    </row>
    <row r="25" spans="1:2" ht="27" customHeight="1" x14ac:dyDescent="0.2">
      <c r="A25" s="364"/>
      <c r="B25" s="226"/>
    </row>
  </sheetData>
  <sheetProtection password="EE35" sheet="1" objects="1" scenarios="1" selectLockedCells="1"/>
  <mergeCells count="1">
    <mergeCell ref="E3:G3"/>
  </mergeCells>
  <hyperlinks>
    <hyperlink ref="E3:G3" location="'Aloita tästä'!A1" display="PALAA TÄSTÄ KANSISIVULLE"/>
  </hyperlinks>
  <pageMargins left="0.39370078740157483" right="0.70866141732283472" top="0.39370078740157483" bottom="0.78740157480314965" header="0.31496062992125984" footer="0.31496062992125984"/>
  <pageSetup paperSize="9" scale="95" orientation="portrait" verticalDpi="0" r:id="rId1"/>
  <drawing r:id="rId2"/>
  <legacyDrawing r:id="rId3"/>
  <mc:AlternateContent xmlns:mc="http://schemas.openxmlformats.org/markup-compatibility/2006">
    <mc:Choice Requires="x14">
      <controls>
        <mc:AlternateContent xmlns:mc="http://schemas.openxmlformats.org/markup-compatibility/2006">
          <mc:Choice Requires="x14">
            <control shapeId="47105" r:id="rId4" name="Check Box 1">
              <controlPr defaultSize="0" autoFill="0" autoLine="0" autoPict="0">
                <anchor moveWithCells="1">
                  <from>
                    <xdr:col>1</xdr:col>
                    <xdr:colOff>1781175</xdr:colOff>
                    <xdr:row>21</xdr:row>
                    <xdr:rowOff>47625</xdr:rowOff>
                  </from>
                  <to>
                    <xdr:col>1</xdr:col>
                    <xdr:colOff>2085975</xdr:colOff>
                    <xdr:row>21</xdr:row>
                    <xdr:rowOff>257175</xdr:rowOff>
                  </to>
                </anchor>
              </controlPr>
            </control>
          </mc:Choice>
        </mc:AlternateContent>
      </controls>
    </mc:Choice>
  </mc:AlternateContent>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9"/>
  <dimension ref="A2:E96"/>
  <sheetViews>
    <sheetView showGridLines="0" zoomScaleNormal="100" workbookViewId="0">
      <selection activeCell="A6" sqref="A6"/>
    </sheetView>
  </sheetViews>
  <sheetFormatPr defaultRowHeight="12.75" x14ac:dyDescent="0.2"/>
  <cols>
    <col min="1" max="1" width="86.85546875" style="236" customWidth="1"/>
    <col min="229" max="229" width="11.28515625" customWidth="1"/>
    <col min="485" max="485" width="11.28515625" customWidth="1"/>
    <col min="741" max="741" width="11.28515625" customWidth="1"/>
    <col min="997" max="997" width="11.28515625" customWidth="1"/>
    <col min="1253" max="1253" width="11.28515625" customWidth="1"/>
    <col min="1509" max="1509" width="11.28515625" customWidth="1"/>
    <col min="1765" max="1765" width="11.28515625" customWidth="1"/>
    <col min="2021" max="2021" width="11.28515625" customWidth="1"/>
    <col min="2277" max="2277" width="11.28515625" customWidth="1"/>
    <col min="2533" max="2533" width="11.28515625" customWidth="1"/>
    <col min="2789" max="2789" width="11.28515625" customWidth="1"/>
    <col min="3045" max="3045" width="11.28515625" customWidth="1"/>
    <col min="3301" max="3301" width="11.28515625" customWidth="1"/>
    <col min="3557" max="3557" width="11.28515625" customWidth="1"/>
    <col min="3813" max="3813" width="11.28515625" customWidth="1"/>
    <col min="4069" max="4069" width="11.28515625" customWidth="1"/>
    <col min="4325" max="4325" width="11.28515625" customWidth="1"/>
    <col min="4581" max="4581" width="11.28515625" customWidth="1"/>
    <col min="4837" max="4837" width="11.28515625" customWidth="1"/>
    <col min="5093" max="5093" width="11.28515625" customWidth="1"/>
    <col min="5349" max="5349" width="11.28515625" customWidth="1"/>
    <col min="5605" max="5605" width="11.28515625" customWidth="1"/>
    <col min="5861" max="5861" width="11.28515625" customWidth="1"/>
    <col min="6117" max="6117" width="11.28515625" customWidth="1"/>
    <col min="6373" max="6373" width="11.28515625" customWidth="1"/>
    <col min="6629" max="6629" width="11.28515625" customWidth="1"/>
    <col min="6885" max="6885" width="11.28515625" customWidth="1"/>
    <col min="7141" max="7141" width="11.28515625" customWidth="1"/>
    <col min="7397" max="7397" width="11.28515625" customWidth="1"/>
    <col min="7653" max="7653" width="11.28515625" customWidth="1"/>
    <col min="7909" max="7909" width="11.28515625" customWidth="1"/>
    <col min="8165" max="8165" width="11.28515625" customWidth="1"/>
    <col min="8421" max="8421" width="11.28515625" customWidth="1"/>
    <col min="8677" max="8677" width="11.28515625" customWidth="1"/>
    <col min="8933" max="8933" width="11.28515625" customWidth="1"/>
    <col min="9189" max="9189" width="11.28515625" customWidth="1"/>
    <col min="9445" max="9445" width="11.28515625" customWidth="1"/>
    <col min="9701" max="9701" width="11.28515625" customWidth="1"/>
    <col min="9957" max="9957" width="11.28515625" customWidth="1"/>
    <col min="10213" max="10213" width="11.28515625" customWidth="1"/>
    <col min="10469" max="10469" width="11.28515625" customWidth="1"/>
    <col min="10725" max="10725" width="11.28515625" customWidth="1"/>
    <col min="10981" max="10981" width="11.28515625" customWidth="1"/>
    <col min="11237" max="11237" width="11.28515625" customWidth="1"/>
    <col min="11493" max="11493" width="11.28515625" customWidth="1"/>
    <col min="11749" max="11749" width="11.28515625" customWidth="1"/>
    <col min="12005" max="12005" width="11.28515625" customWidth="1"/>
    <col min="12261" max="12261" width="11.28515625" customWidth="1"/>
    <col min="12517" max="12517" width="11.28515625" customWidth="1"/>
    <col min="12773" max="12773" width="11.28515625" customWidth="1"/>
    <col min="13029" max="13029" width="11.28515625" customWidth="1"/>
    <col min="13285" max="13285" width="11.28515625" customWidth="1"/>
    <col min="13541" max="13541" width="11.28515625" customWidth="1"/>
    <col min="13797" max="13797" width="11.28515625" customWidth="1"/>
    <col min="14053" max="14053" width="11.28515625" customWidth="1"/>
    <col min="14309" max="14309" width="11.28515625" customWidth="1"/>
    <col min="14565" max="14565" width="11.28515625" customWidth="1"/>
    <col min="14821" max="14821" width="11.28515625" customWidth="1"/>
    <col min="15077" max="15077" width="11.28515625" customWidth="1"/>
    <col min="15333" max="15333" width="11.28515625" customWidth="1"/>
    <col min="15589" max="15589" width="11.28515625" customWidth="1"/>
    <col min="15845" max="15845" width="11.28515625" customWidth="1"/>
    <col min="16101" max="16101" width="11.28515625" customWidth="1"/>
  </cols>
  <sheetData>
    <row r="2" spans="1:5" ht="15" customHeight="1" x14ac:dyDescent="0.2">
      <c r="C2" s="551" t="s">
        <v>307</v>
      </c>
      <c r="D2" s="552"/>
      <c r="E2" s="553"/>
    </row>
    <row r="3" spans="1:5" ht="15" customHeight="1" x14ac:dyDescent="0.2"/>
    <row r="4" spans="1:5" ht="23.25" customHeight="1" x14ac:dyDescent="0.2"/>
    <row r="6" spans="1:5" x14ac:dyDescent="0.2">
      <c r="A6" s="476" t="s">
        <v>288</v>
      </c>
    </row>
    <row r="7" spans="1:5" x14ac:dyDescent="0.2">
      <c r="A7" s="171"/>
    </row>
    <row r="8" spans="1:5" ht="12.75" customHeight="1" x14ac:dyDescent="0.2">
      <c r="A8" s="171" t="s">
        <v>289</v>
      </c>
    </row>
    <row r="9" spans="1:5" ht="12.75" customHeight="1" x14ac:dyDescent="0.2">
      <c r="A9" s="171" t="s">
        <v>290</v>
      </c>
    </row>
    <row r="10" spans="1:5" ht="12.75" customHeight="1" x14ac:dyDescent="0.2">
      <c r="A10" s="171" t="s">
        <v>291</v>
      </c>
    </row>
    <row r="11" spans="1:5" ht="12.75" customHeight="1" x14ac:dyDescent="0.2">
      <c r="A11" s="171" t="s">
        <v>292</v>
      </c>
    </row>
    <row r="12" spans="1:5" ht="12.75" customHeight="1" x14ac:dyDescent="0.2">
      <c r="A12" s="171" t="s">
        <v>293</v>
      </c>
    </row>
    <row r="13" spans="1:5" ht="12.75" customHeight="1" x14ac:dyDescent="0.2">
      <c r="A13" s="240"/>
    </row>
    <row r="14" spans="1:5" ht="12.75" customHeight="1" x14ac:dyDescent="0.2">
      <c r="A14" s="240"/>
    </row>
    <row r="15" spans="1:5" ht="15" customHeight="1" x14ac:dyDescent="0.2"/>
    <row r="17" ht="15" customHeight="1" x14ac:dyDescent="0.2"/>
    <row r="19" ht="15" customHeight="1" x14ac:dyDescent="0.2"/>
    <row r="21" ht="15" customHeight="1" x14ac:dyDescent="0.2"/>
    <row r="22" ht="12.75" customHeight="1" x14ac:dyDescent="0.2"/>
    <row r="23" ht="12.75" customHeight="1" x14ac:dyDescent="0.2"/>
    <row r="26" ht="12.75" customHeight="1" x14ac:dyDescent="0.2"/>
    <row r="31" ht="9.9499999999999993" customHeight="1" x14ac:dyDescent="0.2"/>
    <row r="32" ht="9.9499999999999993" customHeight="1" x14ac:dyDescent="0.2"/>
    <row r="33" ht="12.75" customHeight="1" x14ac:dyDescent="0.2"/>
    <row r="35" ht="12.75" customHeight="1" x14ac:dyDescent="0.2"/>
    <row r="36" ht="12.75" customHeight="1" x14ac:dyDescent="0.2"/>
    <row r="37" ht="12.75" customHeight="1" x14ac:dyDescent="0.2"/>
    <row r="38" ht="12.75" customHeight="1" x14ac:dyDescent="0.2"/>
    <row r="39" ht="12.75" customHeight="1" x14ac:dyDescent="0.2"/>
    <row r="45" ht="9.9499999999999993" customHeight="1" x14ac:dyDescent="0.2"/>
    <row r="46" ht="9.9499999999999993" customHeight="1" x14ac:dyDescent="0.2"/>
    <row r="47" ht="12.75" customHeight="1" x14ac:dyDescent="0.2"/>
    <row r="77" ht="12.75" customHeight="1" x14ac:dyDescent="0.2"/>
    <row r="95" ht="9.9499999999999993" customHeight="1" x14ac:dyDescent="0.2"/>
    <row r="96" ht="9.9499999999999993" customHeight="1" x14ac:dyDescent="0.2"/>
  </sheetData>
  <sheetProtection selectLockedCells="1"/>
  <mergeCells count="1">
    <mergeCell ref="C2:E2"/>
  </mergeCells>
  <hyperlinks>
    <hyperlink ref="C2:E2" location="'Aloita tästä'!A1" display="PALAA TÄSTÄ KANSISIVULLE"/>
  </hyperlinks>
  <pageMargins left="0.39370078740157483" right="0.70866141732283472" top="0.39370078740157483" bottom="0.78740157480314965" header="0.31496062992125984" footer="0.31496062992125984"/>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8129" r:id="rId4" name="Check Box 1">
              <controlPr defaultSize="0" autoFill="0" autoLine="0" autoPict="0">
                <anchor moveWithCells="1">
                  <from>
                    <xdr:col>0</xdr:col>
                    <xdr:colOff>0</xdr:colOff>
                    <xdr:row>113</xdr:row>
                    <xdr:rowOff>133350</xdr:rowOff>
                  </from>
                  <to>
                    <xdr:col>0</xdr:col>
                    <xdr:colOff>304800</xdr:colOff>
                    <xdr:row>115</xdr:row>
                    <xdr:rowOff>28575</xdr:rowOff>
                  </to>
                </anchor>
              </controlPr>
            </control>
          </mc:Choice>
        </mc:AlternateContent>
        <mc:AlternateContent xmlns:mc="http://schemas.openxmlformats.org/markup-compatibility/2006">
          <mc:Choice Requires="x14">
            <control shapeId="48130" r:id="rId5" name="Check Box 2">
              <controlPr defaultSize="0" autoFill="0" autoLine="0" autoPict="0">
                <anchor moveWithCells="1">
                  <from>
                    <xdr:col>0</xdr:col>
                    <xdr:colOff>0</xdr:colOff>
                    <xdr:row>114</xdr:row>
                    <xdr:rowOff>133350</xdr:rowOff>
                  </from>
                  <to>
                    <xdr:col>0</xdr:col>
                    <xdr:colOff>304800</xdr:colOff>
                    <xdr:row>116</xdr:row>
                    <xdr:rowOff>28575</xdr:rowOff>
                  </to>
                </anchor>
              </controlPr>
            </control>
          </mc:Choice>
        </mc:AlternateContent>
        <mc:AlternateContent xmlns:mc="http://schemas.openxmlformats.org/markup-compatibility/2006">
          <mc:Choice Requires="x14">
            <control shapeId="48131" r:id="rId6" name="Check Box 3">
              <controlPr defaultSize="0" autoFill="0" autoLine="0" autoPict="0">
                <anchor moveWithCells="1">
                  <from>
                    <xdr:col>0</xdr:col>
                    <xdr:colOff>0</xdr:colOff>
                    <xdr:row>118</xdr:row>
                    <xdr:rowOff>133350</xdr:rowOff>
                  </from>
                  <to>
                    <xdr:col>0</xdr:col>
                    <xdr:colOff>323850</xdr:colOff>
                    <xdr:row>120</xdr:row>
                    <xdr:rowOff>28575</xdr:rowOff>
                  </to>
                </anchor>
              </controlPr>
            </control>
          </mc:Choice>
        </mc:AlternateContent>
        <mc:AlternateContent xmlns:mc="http://schemas.openxmlformats.org/markup-compatibility/2006">
          <mc:Choice Requires="x14">
            <control shapeId="48132" r:id="rId7" name="Check Box 4">
              <controlPr defaultSize="0" autoFill="0" autoLine="0" autoPict="0">
                <anchor moveWithCells="1">
                  <from>
                    <xdr:col>0</xdr:col>
                    <xdr:colOff>0</xdr:colOff>
                    <xdr:row>116</xdr:row>
                    <xdr:rowOff>133350</xdr:rowOff>
                  </from>
                  <to>
                    <xdr:col>0</xdr:col>
                    <xdr:colOff>304800</xdr:colOff>
                    <xdr:row>118</xdr:row>
                    <xdr:rowOff>28575</xdr:rowOff>
                  </to>
                </anchor>
              </controlPr>
            </control>
          </mc:Choice>
        </mc:AlternateContent>
        <mc:AlternateContent xmlns:mc="http://schemas.openxmlformats.org/markup-compatibility/2006">
          <mc:Choice Requires="x14">
            <control shapeId="48133" r:id="rId8" name="Check Box 5">
              <controlPr defaultSize="0" autoFill="0" autoLine="0" autoPict="0">
                <anchor moveWithCells="1">
                  <from>
                    <xdr:col>0</xdr:col>
                    <xdr:colOff>0</xdr:colOff>
                    <xdr:row>119</xdr:row>
                    <xdr:rowOff>133350</xdr:rowOff>
                  </from>
                  <to>
                    <xdr:col>0</xdr:col>
                    <xdr:colOff>323850</xdr:colOff>
                    <xdr:row>121</xdr:row>
                    <xdr:rowOff>28575</xdr:rowOff>
                  </to>
                </anchor>
              </controlPr>
            </control>
          </mc:Choice>
        </mc:AlternateContent>
        <mc:AlternateContent xmlns:mc="http://schemas.openxmlformats.org/markup-compatibility/2006">
          <mc:Choice Requires="x14">
            <control shapeId="48134" r:id="rId9" name="Check Box 6">
              <controlPr defaultSize="0" autoFill="0" autoLine="0" autoPict="0">
                <anchor moveWithCells="1">
                  <from>
                    <xdr:col>0</xdr:col>
                    <xdr:colOff>0</xdr:colOff>
                    <xdr:row>123</xdr:row>
                    <xdr:rowOff>133350</xdr:rowOff>
                  </from>
                  <to>
                    <xdr:col>0</xdr:col>
                    <xdr:colOff>323850</xdr:colOff>
                    <xdr:row>125</xdr:row>
                    <xdr:rowOff>28575</xdr:rowOff>
                  </to>
                </anchor>
              </controlPr>
            </control>
          </mc:Choice>
        </mc:AlternateContent>
        <mc:AlternateContent xmlns:mc="http://schemas.openxmlformats.org/markup-compatibility/2006">
          <mc:Choice Requires="x14">
            <control shapeId="48135" r:id="rId10" name="Check Box 7">
              <controlPr defaultSize="0" autoFill="0" autoLine="0" autoPict="0">
                <anchor moveWithCells="1">
                  <from>
                    <xdr:col>0</xdr:col>
                    <xdr:colOff>0</xdr:colOff>
                    <xdr:row>122</xdr:row>
                    <xdr:rowOff>133350</xdr:rowOff>
                  </from>
                  <to>
                    <xdr:col>0</xdr:col>
                    <xdr:colOff>323850</xdr:colOff>
                    <xdr:row>124</xdr:row>
                    <xdr:rowOff>28575</xdr:rowOff>
                  </to>
                </anchor>
              </controlPr>
            </control>
          </mc:Choice>
        </mc:AlternateContent>
        <mc:AlternateContent xmlns:mc="http://schemas.openxmlformats.org/markup-compatibility/2006">
          <mc:Choice Requires="x14">
            <control shapeId="48136" r:id="rId11" name="Check Box 8">
              <controlPr defaultSize="0" autoFill="0" autoLine="0" autoPict="0">
                <anchor moveWithCells="1">
                  <from>
                    <xdr:col>0</xdr:col>
                    <xdr:colOff>0</xdr:colOff>
                    <xdr:row>115</xdr:row>
                    <xdr:rowOff>123825</xdr:rowOff>
                  </from>
                  <to>
                    <xdr:col>0</xdr:col>
                    <xdr:colOff>323850</xdr:colOff>
                    <xdr:row>117</xdr:row>
                    <xdr:rowOff>19050</xdr:rowOff>
                  </to>
                </anchor>
              </controlPr>
            </control>
          </mc:Choice>
        </mc:AlternateContent>
        <mc:AlternateContent xmlns:mc="http://schemas.openxmlformats.org/markup-compatibility/2006">
          <mc:Choice Requires="x14">
            <control shapeId="48137" r:id="rId12" name="Check Box 9">
              <controlPr defaultSize="0" autoFill="0" autoLine="0" autoPict="0">
                <anchor moveWithCells="1">
                  <from>
                    <xdr:col>0</xdr:col>
                    <xdr:colOff>0</xdr:colOff>
                    <xdr:row>121</xdr:row>
                    <xdr:rowOff>133350</xdr:rowOff>
                  </from>
                  <to>
                    <xdr:col>0</xdr:col>
                    <xdr:colOff>323850</xdr:colOff>
                    <xdr:row>123</xdr:row>
                    <xdr:rowOff>28575</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Z138"/>
  <sheetViews>
    <sheetView showGridLines="0" workbookViewId="0">
      <selection activeCell="J52" sqref="A11:J52"/>
    </sheetView>
  </sheetViews>
  <sheetFormatPr defaultRowHeight="12.75" x14ac:dyDescent="0.2"/>
  <cols>
    <col min="10" max="10" width="7" customWidth="1"/>
    <col min="11" max="11" width="3" customWidth="1"/>
  </cols>
  <sheetData>
    <row r="1" spans="1:26" x14ac:dyDescent="0.2">
      <c r="A1" s="33"/>
      <c r="B1" s="33"/>
      <c r="C1" s="33"/>
      <c r="D1" s="33"/>
      <c r="E1" s="33"/>
      <c r="F1" s="33"/>
      <c r="G1" s="33"/>
      <c r="H1" s="33"/>
      <c r="I1" s="33"/>
      <c r="J1" s="113"/>
    </row>
    <row r="2" spans="1:26" ht="12.75" customHeight="1" x14ac:dyDescent="0.2">
      <c r="A2" s="33"/>
      <c r="B2" s="33"/>
      <c r="C2" s="33"/>
      <c r="D2" s="33"/>
      <c r="E2" s="33"/>
      <c r="F2" s="33"/>
      <c r="G2" s="33"/>
      <c r="H2" s="33"/>
      <c r="I2" s="33"/>
      <c r="J2" s="113"/>
      <c r="N2" s="559" t="s">
        <v>307</v>
      </c>
      <c r="O2" s="563"/>
      <c r="P2" s="563"/>
    </row>
    <row r="3" spans="1:26" x14ac:dyDescent="0.2">
      <c r="A3" s="33"/>
      <c r="B3" s="33"/>
      <c r="C3" s="33"/>
      <c r="D3" s="33"/>
      <c r="E3" s="33"/>
      <c r="F3" s="33"/>
      <c r="G3" s="33"/>
      <c r="H3" s="33"/>
      <c r="I3" s="33"/>
      <c r="J3" s="113"/>
    </row>
    <row r="4" spans="1:26" x14ac:dyDescent="0.2">
      <c r="A4" s="33"/>
      <c r="B4" s="33"/>
      <c r="C4" s="33"/>
      <c r="D4" s="33"/>
      <c r="E4" s="33"/>
      <c r="F4" s="33"/>
      <c r="G4" s="33"/>
      <c r="H4" s="33"/>
      <c r="I4" s="33"/>
      <c r="J4" s="113"/>
    </row>
    <row r="5" spans="1:26" x14ac:dyDescent="0.2">
      <c r="A5" s="128" t="s">
        <v>100</v>
      </c>
      <c r="B5" s="129"/>
      <c r="C5" s="129"/>
      <c r="D5" s="129"/>
      <c r="E5" s="129"/>
      <c r="F5" s="129"/>
      <c r="G5" s="129"/>
      <c r="H5" s="129"/>
      <c r="I5" s="129"/>
      <c r="J5" s="130"/>
    </row>
    <row r="6" spans="1:26" x14ac:dyDescent="0.2">
      <c r="A6" s="112"/>
      <c r="B6" s="33"/>
      <c r="C6" s="33"/>
      <c r="D6" s="33"/>
      <c r="E6" s="33"/>
      <c r="F6" s="33"/>
      <c r="G6" s="33"/>
      <c r="H6" s="33"/>
      <c r="I6" s="33"/>
      <c r="J6" s="113"/>
    </row>
    <row r="7" spans="1:26" ht="13.15" customHeight="1" x14ac:dyDescent="0.2">
      <c r="A7" s="115" t="s">
        <v>101</v>
      </c>
      <c r="B7" s="15"/>
      <c r="C7" s="15"/>
      <c r="D7" s="15"/>
      <c r="E7" s="15"/>
      <c r="F7" s="15"/>
      <c r="G7" s="15"/>
      <c r="H7" s="15"/>
      <c r="I7" s="15"/>
      <c r="J7" s="16"/>
    </row>
    <row r="8" spans="1:26" x14ac:dyDescent="0.2">
      <c r="A8" s="106"/>
      <c r="B8" s="15"/>
      <c r="C8" s="15"/>
      <c r="D8" s="15"/>
      <c r="E8" s="15"/>
      <c r="F8" s="15"/>
      <c r="G8" s="15"/>
      <c r="H8" s="15"/>
      <c r="I8" s="15"/>
      <c r="J8" s="16"/>
    </row>
    <row r="9" spans="1:26" x14ac:dyDescent="0.2">
      <c r="A9" s="106"/>
      <c r="B9" s="15"/>
      <c r="C9" s="15"/>
      <c r="D9" s="15"/>
      <c r="E9" s="15"/>
      <c r="F9" s="15"/>
      <c r="G9" s="15"/>
      <c r="H9" s="15"/>
      <c r="I9" s="15"/>
      <c r="J9" s="16"/>
    </row>
    <row r="10" spans="1:26" x14ac:dyDescent="0.2">
      <c r="A10" s="4"/>
      <c r="B10" s="1"/>
      <c r="C10" s="1"/>
      <c r="D10" s="1"/>
      <c r="E10" s="1"/>
      <c r="F10" s="1"/>
      <c r="G10" s="1"/>
      <c r="H10" s="1"/>
      <c r="I10" s="1"/>
      <c r="J10" s="5"/>
    </row>
    <row r="11" spans="1:26" x14ac:dyDescent="0.2">
      <c r="A11" s="474"/>
      <c r="B11" s="31"/>
      <c r="C11" s="31"/>
      <c r="D11" s="31"/>
      <c r="E11" s="31"/>
      <c r="F11" s="31"/>
      <c r="G11" s="31"/>
      <c r="H11" s="31"/>
      <c r="I11" s="31"/>
      <c r="J11" s="32"/>
    </row>
    <row r="12" spans="1:26" ht="12.75" customHeight="1" x14ac:dyDescent="0.2">
      <c r="A12" s="116" t="s">
        <v>102</v>
      </c>
      <c r="B12" s="18"/>
      <c r="C12" s="559"/>
      <c r="D12" s="563"/>
      <c r="E12" s="563"/>
      <c r="F12" s="563"/>
      <c r="G12" s="563"/>
      <c r="H12" s="564"/>
      <c r="I12" s="15"/>
      <c r="J12" s="16"/>
      <c r="L12" s="36" t="s">
        <v>123</v>
      </c>
      <c r="M12" s="35"/>
      <c r="N12" s="35"/>
      <c r="O12" s="35"/>
      <c r="P12" s="35"/>
      <c r="Q12" s="35"/>
    </row>
    <row r="13" spans="1:26" x14ac:dyDescent="0.2">
      <c r="A13" s="116"/>
      <c r="B13" s="18"/>
      <c r="C13" s="18"/>
      <c r="D13" s="18"/>
      <c r="E13" s="18"/>
      <c r="F13" s="15"/>
      <c r="G13" s="15"/>
      <c r="H13" s="15"/>
      <c r="I13" s="15"/>
      <c r="J13" s="16"/>
    </row>
    <row r="14" spans="1:26" x14ac:dyDescent="0.2">
      <c r="A14" s="116" t="s">
        <v>103</v>
      </c>
      <c r="B14" s="18"/>
      <c r="C14" s="559"/>
      <c r="D14" s="563"/>
      <c r="E14" s="563"/>
      <c r="F14" s="563"/>
      <c r="G14" s="563"/>
      <c r="H14" s="564"/>
      <c r="I14" s="15"/>
      <c r="J14" s="16"/>
      <c r="L14" s="36" t="s">
        <v>124</v>
      </c>
      <c r="M14" s="35"/>
      <c r="N14" s="35"/>
      <c r="O14" s="35"/>
      <c r="P14" s="35"/>
      <c r="Q14" s="35"/>
      <c r="R14" s="35"/>
    </row>
    <row r="15" spans="1:26" x14ac:dyDescent="0.2">
      <c r="A15" s="116"/>
      <c r="B15" s="18"/>
      <c r="C15" s="18"/>
      <c r="D15" s="18"/>
      <c r="E15" s="18"/>
      <c r="F15" s="15"/>
      <c r="G15" s="15"/>
      <c r="H15" s="15"/>
      <c r="I15" s="15"/>
      <c r="J15" s="16"/>
    </row>
    <row r="16" spans="1:26" x14ac:dyDescent="0.2">
      <c r="A16" s="116" t="s">
        <v>104</v>
      </c>
      <c r="B16" s="18"/>
      <c r="C16" s="18"/>
      <c r="D16" s="18"/>
      <c r="E16" s="18"/>
      <c r="F16" s="15"/>
      <c r="G16" s="15"/>
      <c r="H16" s="15"/>
      <c r="I16" s="15"/>
      <c r="J16" s="16"/>
      <c r="L16" s="104" t="s">
        <v>132</v>
      </c>
      <c r="M16" s="35"/>
      <c r="N16" s="35"/>
      <c r="O16" s="35"/>
      <c r="P16" s="35"/>
      <c r="Q16" s="35"/>
      <c r="R16" s="35"/>
      <c r="S16" s="35"/>
      <c r="T16" s="35"/>
      <c r="U16" s="24"/>
      <c r="V16" s="24"/>
      <c r="W16" s="24"/>
      <c r="X16" s="24"/>
      <c r="Y16" s="24"/>
      <c r="Z16" s="24"/>
    </row>
    <row r="17" spans="1:22" s="13" customFormat="1" x14ac:dyDescent="0.2">
      <c r="A17" s="472" t="s">
        <v>7</v>
      </c>
      <c r="B17" s="473"/>
      <c r="C17" s="120"/>
      <c r="D17" s="473" t="s">
        <v>8</v>
      </c>
      <c r="E17" s="121"/>
      <c r="F17" s="121"/>
      <c r="G17" s="121"/>
      <c r="H17" s="121"/>
      <c r="I17" s="121"/>
      <c r="J17" s="122"/>
      <c r="K17"/>
      <c r="L17" s="104" t="s">
        <v>131</v>
      </c>
      <c r="M17" s="131"/>
      <c r="N17" s="131"/>
      <c r="O17" s="131"/>
      <c r="P17" s="131"/>
      <c r="Q17" s="131"/>
    </row>
    <row r="18" spans="1:22" x14ac:dyDescent="0.2">
      <c r="A18" s="106"/>
      <c r="B18" s="15"/>
      <c r="C18" s="15"/>
      <c r="D18" s="15"/>
      <c r="E18" s="15"/>
      <c r="F18" s="15"/>
      <c r="G18" s="15"/>
      <c r="H18" s="15"/>
      <c r="I18" s="15"/>
      <c r="J18" s="16"/>
    </row>
    <row r="19" spans="1:22" x14ac:dyDescent="0.2">
      <c r="A19" s="106" t="s">
        <v>105</v>
      </c>
      <c r="B19" s="15"/>
      <c r="C19" s="15"/>
      <c r="D19" s="15"/>
      <c r="E19" s="15"/>
      <c r="F19" s="15"/>
      <c r="G19" s="15"/>
      <c r="H19" s="15"/>
      <c r="I19" s="15"/>
      <c r="J19" s="16"/>
      <c r="L19" s="36" t="s">
        <v>126</v>
      </c>
      <c r="M19" s="35"/>
      <c r="N19" s="35"/>
      <c r="O19" s="35"/>
      <c r="P19" s="35"/>
    </row>
    <row r="20" spans="1:22" x14ac:dyDescent="0.2">
      <c r="A20" s="106"/>
      <c r="B20" s="15"/>
      <c r="C20" s="600"/>
      <c r="D20" s="601"/>
      <c r="E20" s="601"/>
      <c r="F20" s="601"/>
      <c r="G20" s="601"/>
      <c r="H20" s="602"/>
      <c r="I20" s="15"/>
      <c r="J20" s="16"/>
    </row>
    <row r="21" spans="1:22" x14ac:dyDescent="0.2">
      <c r="A21" s="106"/>
      <c r="B21" s="15"/>
      <c r="C21" s="603"/>
      <c r="D21" s="604"/>
      <c r="E21" s="604"/>
      <c r="F21" s="604"/>
      <c r="G21" s="604"/>
      <c r="H21" s="605"/>
      <c r="I21" s="15"/>
      <c r="J21" s="16"/>
    </row>
    <row r="22" spans="1:22" x14ac:dyDescent="0.2">
      <c r="A22" s="115"/>
      <c r="B22" s="15"/>
      <c r="C22" s="603"/>
      <c r="D22" s="604"/>
      <c r="E22" s="604"/>
      <c r="F22" s="604"/>
      <c r="G22" s="604"/>
      <c r="H22" s="605"/>
      <c r="I22" s="15"/>
      <c r="J22" s="16"/>
    </row>
    <row r="23" spans="1:22" x14ac:dyDescent="0.2">
      <c r="A23" s="106"/>
      <c r="B23" s="15"/>
      <c r="C23" s="603"/>
      <c r="D23" s="604"/>
      <c r="E23" s="604"/>
      <c r="F23" s="604"/>
      <c r="G23" s="604"/>
      <c r="H23" s="605"/>
      <c r="I23" s="15"/>
      <c r="J23" s="16"/>
    </row>
    <row r="24" spans="1:22" x14ac:dyDescent="0.2">
      <c r="A24" s="106"/>
      <c r="B24" s="15"/>
      <c r="C24" s="603"/>
      <c r="D24" s="604"/>
      <c r="E24" s="604"/>
      <c r="F24" s="604"/>
      <c r="G24" s="604"/>
      <c r="H24" s="605"/>
      <c r="I24" s="15"/>
      <c r="J24" s="16"/>
    </row>
    <row r="25" spans="1:22" x14ac:dyDescent="0.2">
      <c r="A25" s="116"/>
      <c r="B25" s="15"/>
      <c r="C25" s="15"/>
      <c r="D25" s="15"/>
      <c r="E25" s="15"/>
      <c r="F25" s="15"/>
      <c r="G25" s="15"/>
      <c r="H25" s="15"/>
      <c r="I25" s="15"/>
      <c r="J25" s="16"/>
    </row>
    <row r="26" spans="1:22" x14ac:dyDescent="0.2">
      <c r="A26" s="106" t="s">
        <v>106</v>
      </c>
      <c r="B26" s="15"/>
      <c r="C26" s="15"/>
      <c r="D26" s="15"/>
      <c r="E26" s="15"/>
      <c r="F26" s="15"/>
      <c r="G26" s="15"/>
      <c r="H26" s="15"/>
      <c r="I26" s="15"/>
      <c r="J26" s="16"/>
      <c r="L26" s="36" t="s">
        <v>127</v>
      </c>
      <c r="M26" s="35"/>
      <c r="N26" s="35"/>
      <c r="O26" s="35"/>
      <c r="P26" s="35"/>
      <c r="Q26" s="35"/>
      <c r="R26" s="35"/>
      <c r="S26" s="35"/>
      <c r="T26" s="35"/>
      <c r="U26" s="35"/>
      <c r="V26" s="35"/>
    </row>
    <row r="27" spans="1:22" x14ac:dyDescent="0.2">
      <c r="A27" s="106"/>
      <c r="B27" s="15"/>
      <c r="C27" s="606"/>
      <c r="D27" s="607"/>
      <c r="E27" s="607"/>
      <c r="F27" s="607"/>
      <c r="G27" s="607"/>
      <c r="H27" s="608"/>
      <c r="I27" s="15"/>
      <c r="J27" s="16"/>
    </row>
    <row r="28" spans="1:22" x14ac:dyDescent="0.2">
      <c r="A28" s="106"/>
      <c r="B28" s="15"/>
      <c r="C28" s="609"/>
      <c r="D28" s="610"/>
      <c r="E28" s="610"/>
      <c r="F28" s="610"/>
      <c r="G28" s="610"/>
      <c r="H28" s="611"/>
      <c r="I28" s="15"/>
      <c r="J28" s="16"/>
    </row>
    <row r="29" spans="1:22" x14ac:dyDescent="0.2">
      <c r="A29" s="106"/>
      <c r="B29" s="15"/>
      <c r="C29" s="609"/>
      <c r="D29" s="610"/>
      <c r="E29" s="610"/>
      <c r="F29" s="610"/>
      <c r="G29" s="610"/>
      <c r="H29" s="611"/>
      <c r="I29" s="15"/>
      <c r="J29" s="16"/>
    </row>
    <row r="30" spans="1:22" x14ac:dyDescent="0.2">
      <c r="A30" s="106"/>
      <c r="B30" s="15"/>
      <c r="C30" s="609"/>
      <c r="D30" s="610"/>
      <c r="E30" s="610"/>
      <c r="F30" s="610"/>
      <c r="G30" s="610"/>
      <c r="H30" s="611"/>
      <c r="I30" s="15"/>
      <c r="J30" s="16"/>
    </row>
    <row r="31" spans="1:22" x14ac:dyDescent="0.2">
      <c r="A31" s="106"/>
      <c r="B31" s="15"/>
      <c r="C31" s="612"/>
      <c r="D31" s="613"/>
      <c r="E31" s="613"/>
      <c r="F31" s="613"/>
      <c r="G31" s="613"/>
      <c r="H31" s="614"/>
      <c r="I31" s="15"/>
      <c r="J31" s="16"/>
    </row>
    <row r="32" spans="1:22" x14ac:dyDescent="0.2">
      <c r="A32" s="106"/>
      <c r="B32" s="15"/>
      <c r="C32" s="15"/>
      <c r="D32" s="15"/>
      <c r="E32" s="15"/>
      <c r="F32" s="15"/>
      <c r="G32" s="15"/>
      <c r="H32" s="15"/>
      <c r="I32" s="15"/>
      <c r="J32" s="16"/>
    </row>
    <row r="33" spans="1:18" x14ac:dyDescent="0.2">
      <c r="A33" s="116" t="s">
        <v>107</v>
      </c>
      <c r="B33" s="15"/>
      <c r="C33" s="15"/>
      <c r="D33" s="15"/>
      <c r="E33" s="15"/>
      <c r="F33" s="15"/>
      <c r="G33" s="15"/>
      <c r="H33" s="15"/>
      <c r="I33" s="15"/>
      <c r="J33" s="16"/>
      <c r="L33" s="36" t="s">
        <v>128</v>
      </c>
      <c r="M33" s="35"/>
      <c r="N33" s="35"/>
    </row>
    <row r="34" spans="1:18" x14ac:dyDescent="0.2">
      <c r="A34" s="475"/>
      <c r="B34" s="18" t="s">
        <v>108</v>
      </c>
      <c r="C34" s="15"/>
      <c r="D34" s="15"/>
      <c r="E34" s="15"/>
      <c r="F34" s="15"/>
      <c r="G34" s="15"/>
      <c r="H34" s="15"/>
      <c r="I34" s="15"/>
      <c r="J34" s="16"/>
    </row>
    <row r="35" spans="1:18" x14ac:dyDescent="0.2">
      <c r="A35" s="475"/>
      <c r="B35" s="18" t="s">
        <v>109</v>
      </c>
      <c r="C35" s="15"/>
      <c r="D35" s="15"/>
      <c r="E35" s="15"/>
      <c r="F35" s="15"/>
      <c r="G35" s="15"/>
      <c r="H35" s="15"/>
      <c r="I35" s="15"/>
      <c r="J35" s="16"/>
    </row>
    <row r="36" spans="1:18" x14ac:dyDescent="0.2">
      <c r="A36" s="475"/>
      <c r="B36" s="18" t="s">
        <v>110</v>
      </c>
      <c r="C36" s="15"/>
      <c r="D36" s="15"/>
      <c r="E36" s="15"/>
      <c r="F36" s="15"/>
      <c r="G36" s="15"/>
      <c r="H36" s="15"/>
      <c r="I36" s="15"/>
      <c r="J36" s="16"/>
    </row>
    <row r="37" spans="1:18" x14ac:dyDescent="0.2">
      <c r="A37" s="475"/>
      <c r="B37" s="18" t="s">
        <v>111</v>
      </c>
      <c r="C37" s="15"/>
      <c r="D37" s="15"/>
      <c r="E37" s="15"/>
      <c r="F37" s="15"/>
      <c r="G37" s="15"/>
      <c r="H37" s="15"/>
      <c r="I37" s="15"/>
      <c r="J37" s="16"/>
    </row>
    <row r="38" spans="1:18" x14ac:dyDescent="0.2">
      <c r="A38" s="475"/>
      <c r="B38" s="18" t="s">
        <v>112</v>
      </c>
      <c r="C38" s="15"/>
      <c r="D38" s="15"/>
      <c r="E38" s="15"/>
      <c r="F38" s="15"/>
      <c r="G38" s="15"/>
      <c r="H38" s="15"/>
      <c r="I38" s="15"/>
      <c r="J38" s="16"/>
    </row>
    <row r="39" spans="1:18" x14ac:dyDescent="0.2">
      <c r="A39" s="475"/>
      <c r="B39" s="18" t="s">
        <v>113</v>
      </c>
      <c r="C39" s="15"/>
      <c r="D39" s="15"/>
      <c r="E39" s="15"/>
      <c r="F39" s="15"/>
      <c r="G39" s="15"/>
      <c r="H39" s="15"/>
      <c r="I39" s="15"/>
      <c r="J39" s="16"/>
    </row>
    <row r="40" spans="1:18" x14ac:dyDescent="0.2">
      <c r="A40" s="475"/>
      <c r="B40" s="18" t="s">
        <v>114</v>
      </c>
      <c r="C40" s="15"/>
      <c r="D40" s="15"/>
      <c r="E40" s="15"/>
      <c r="F40" s="15"/>
      <c r="G40" s="15"/>
      <c r="H40" s="15"/>
      <c r="I40" s="15"/>
      <c r="J40" s="16"/>
    </row>
    <row r="41" spans="1:18" x14ac:dyDescent="0.2">
      <c r="A41" s="475"/>
      <c r="B41" s="18" t="s">
        <v>115</v>
      </c>
      <c r="C41" s="15"/>
      <c r="D41" s="15"/>
      <c r="E41" s="15"/>
      <c r="F41" s="15"/>
      <c r="G41" s="15"/>
      <c r="H41" s="15"/>
      <c r="I41" s="15"/>
      <c r="J41" s="16"/>
    </row>
    <row r="42" spans="1:18" x14ac:dyDescent="0.2">
      <c r="A42" s="106"/>
      <c r="B42" s="15"/>
      <c r="C42" s="15"/>
      <c r="D42" s="15" t="s">
        <v>543</v>
      </c>
      <c r="E42" s="15"/>
      <c r="F42" s="15"/>
      <c r="G42" s="15"/>
      <c r="H42" s="15"/>
      <c r="I42" s="15"/>
      <c r="J42" s="16"/>
    </row>
    <row r="43" spans="1:18" x14ac:dyDescent="0.2">
      <c r="A43" s="106" t="s">
        <v>116</v>
      </c>
      <c r="B43" s="15"/>
      <c r="C43" s="15"/>
      <c r="D43" s="471"/>
      <c r="E43" s="15"/>
      <c r="F43" s="15"/>
      <c r="G43" s="15"/>
      <c r="H43" s="15"/>
      <c r="I43" s="15"/>
      <c r="J43" s="16"/>
      <c r="L43" s="36" t="s">
        <v>129</v>
      </c>
      <c r="M43" s="35"/>
      <c r="N43" s="35"/>
      <c r="O43" s="35"/>
      <c r="P43" s="35"/>
      <c r="Q43" s="35"/>
      <c r="R43" s="35"/>
    </row>
    <row r="44" spans="1:18" x14ac:dyDescent="0.2">
      <c r="A44" s="116" t="s">
        <v>117</v>
      </c>
      <c r="B44" s="15"/>
      <c r="C44" s="15"/>
      <c r="D44" s="471"/>
      <c r="E44" s="15"/>
      <c r="F44" s="15"/>
      <c r="G44" s="15"/>
      <c r="H44" s="15"/>
      <c r="I44" s="15"/>
      <c r="J44" s="16"/>
    </row>
    <row r="45" spans="1:18" x14ac:dyDescent="0.2">
      <c r="A45" s="116" t="s">
        <v>121</v>
      </c>
      <c r="B45" s="15"/>
      <c r="C45" s="15"/>
      <c r="D45" s="471"/>
      <c r="E45" s="15"/>
      <c r="F45" s="15"/>
      <c r="G45" s="15"/>
      <c r="H45" s="15"/>
      <c r="I45" s="15"/>
      <c r="J45" s="16"/>
    </row>
    <row r="46" spans="1:18" x14ac:dyDescent="0.2">
      <c r="A46" s="106" t="s">
        <v>118</v>
      </c>
      <c r="B46" s="15"/>
      <c r="C46" s="15"/>
      <c r="D46" s="471"/>
      <c r="E46" s="15"/>
      <c r="F46" s="15"/>
      <c r="G46" s="15"/>
      <c r="H46" s="15"/>
      <c r="I46" s="15"/>
      <c r="J46" s="16"/>
    </row>
    <row r="47" spans="1:18" x14ac:dyDescent="0.2">
      <c r="A47" s="116" t="s">
        <v>119</v>
      </c>
      <c r="B47" s="15"/>
      <c r="C47" s="15"/>
      <c r="D47" s="471"/>
      <c r="E47" s="15"/>
      <c r="F47" s="15"/>
      <c r="G47" s="15"/>
      <c r="H47" s="15"/>
      <c r="I47" s="15"/>
      <c r="J47" s="16"/>
    </row>
    <row r="48" spans="1:18" x14ac:dyDescent="0.2">
      <c r="A48" s="116" t="s">
        <v>120</v>
      </c>
      <c r="B48" s="15"/>
      <c r="C48" s="15"/>
      <c r="D48" s="471"/>
      <c r="E48" s="15"/>
      <c r="F48" s="18" t="s">
        <v>122</v>
      </c>
      <c r="G48" s="599"/>
      <c r="H48" s="599"/>
      <c r="I48" s="15"/>
      <c r="J48" s="16"/>
    </row>
    <row r="49" spans="1:26" x14ac:dyDescent="0.2">
      <c r="A49" s="116" t="s">
        <v>120</v>
      </c>
      <c r="B49" s="15"/>
      <c r="C49" s="15"/>
      <c r="D49" s="471"/>
      <c r="E49" s="15"/>
      <c r="F49" s="18" t="s">
        <v>122</v>
      </c>
      <c r="G49" s="599"/>
      <c r="H49" s="599"/>
      <c r="I49" s="15"/>
      <c r="J49" s="16"/>
    </row>
    <row r="50" spans="1:26" x14ac:dyDescent="0.2">
      <c r="A50" s="116" t="s">
        <v>120</v>
      </c>
      <c r="B50" s="15"/>
      <c r="C50" s="15"/>
      <c r="D50" s="471"/>
      <c r="E50" s="15"/>
      <c r="F50" s="18" t="s">
        <v>122</v>
      </c>
      <c r="G50" s="599"/>
      <c r="H50" s="599"/>
      <c r="I50" s="15"/>
      <c r="J50" s="16"/>
    </row>
    <row r="51" spans="1:26" x14ac:dyDescent="0.2">
      <c r="A51" s="106"/>
      <c r="B51" s="15"/>
      <c r="C51" s="15"/>
      <c r="D51" s="15"/>
      <c r="E51" s="15"/>
      <c r="F51" s="15"/>
      <c r="G51" s="15"/>
      <c r="H51" s="15"/>
      <c r="I51" s="15"/>
      <c r="J51" s="16"/>
    </row>
    <row r="52" spans="1:26" x14ac:dyDescent="0.2">
      <c r="A52" s="111"/>
      <c r="B52" s="237"/>
      <c r="C52" s="237"/>
      <c r="D52" s="237"/>
      <c r="E52" s="237"/>
      <c r="F52" s="237"/>
      <c r="G52" s="237"/>
      <c r="H52" s="237"/>
      <c r="I52" s="237"/>
      <c r="J52" s="110"/>
    </row>
    <row r="53" spans="1:26" x14ac:dyDescent="0.2">
      <c r="A53" s="106"/>
      <c r="B53" s="15"/>
      <c r="C53" s="15"/>
      <c r="D53" s="15"/>
      <c r="E53" s="15"/>
      <c r="F53" s="15"/>
      <c r="G53" s="15"/>
      <c r="H53" s="15"/>
      <c r="I53" s="15"/>
      <c r="J53" s="16"/>
    </row>
    <row r="54" spans="1:26" x14ac:dyDescent="0.2">
      <c r="A54" s="106"/>
      <c r="B54" s="15"/>
      <c r="C54" s="15"/>
      <c r="D54" s="15"/>
      <c r="E54" s="15"/>
      <c r="F54" s="15"/>
      <c r="G54" s="15"/>
      <c r="H54" s="15"/>
      <c r="I54" s="15"/>
      <c r="J54" s="16"/>
    </row>
    <row r="55" spans="1:26" x14ac:dyDescent="0.2">
      <c r="A55" s="116" t="s">
        <v>102</v>
      </c>
      <c r="B55" s="18"/>
      <c r="C55" s="559"/>
      <c r="D55" s="563"/>
      <c r="E55" s="563"/>
      <c r="F55" s="563"/>
      <c r="G55" s="563"/>
      <c r="H55" s="564"/>
      <c r="I55" s="15"/>
      <c r="J55" s="16"/>
      <c r="L55" s="36" t="s">
        <v>123</v>
      </c>
      <c r="M55" s="35"/>
      <c r="N55" s="35"/>
      <c r="O55" s="35"/>
      <c r="P55" s="35"/>
      <c r="Q55" s="35"/>
    </row>
    <row r="56" spans="1:26" x14ac:dyDescent="0.2">
      <c r="A56" s="116"/>
      <c r="B56" s="18"/>
      <c r="C56" s="18"/>
      <c r="D56" s="18"/>
      <c r="E56" s="18"/>
      <c r="F56" s="15"/>
      <c r="G56" s="15"/>
      <c r="H56" s="15"/>
      <c r="I56" s="15"/>
      <c r="J56" s="16"/>
    </row>
    <row r="57" spans="1:26" x14ac:dyDescent="0.2">
      <c r="A57" s="116" t="s">
        <v>103</v>
      </c>
      <c r="B57" s="18"/>
      <c r="C57" s="559"/>
      <c r="D57" s="563"/>
      <c r="E57" s="563"/>
      <c r="F57" s="563"/>
      <c r="G57" s="563"/>
      <c r="H57" s="564"/>
      <c r="I57" s="15"/>
      <c r="J57" s="16"/>
      <c r="L57" s="36" t="s">
        <v>124</v>
      </c>
      <c r="M57" s="35"/>
      <c r="N57" s="35"/>
      <c r="O57" s="35"/>
      <c r="P57" s="35"/>
      <c r="Q57" s="35"/>
      <c r="R57" s="35"/>
    </row>
    <row r="58" spans="1:26" x14ac:dyDescent="0.2">
      <c r="A58" s="116"/>
      <c r="B58" s="18"/>
      <c r="C58" s="18"/>
      <c r="D58" s="18"/>
      <c r="E58" s="18"/>
      <c r="F58" s="15"/>
      <c r="G58" s="15"/>
      <c r="H58" s="15"/>
      <c r="I58" s="15"/>
      <c r="J58" s="16"/>
    </row>
    <row r="59" spans="1:26" x14ac:dyDescent="0.2">
      <c r="A59" s="116" t="s">
        <v>104</v>
      </c>
      <c r="B59" s="18"/>
      <c r="C59" s="18"/>
      <c r="D59" s="18"/>
      <c r="E59" s="18"/>
      <c r="F59" s="15"/>
      <c r="G59" s="15"/>
      <c r="H59" s="15"/>
      <c r="I59" s="15"/>
      <c r="J59" s="16"/>
      <c r="L59" s="104" t="s">
        <v>125</v>
      </c>
      <c r="M59" s="35"/>
      <c r="N59" s="35"/>
      <c r="O59" s="35"/>
      <c r="P59" s="35"/>
      <c r="Q59" s="35"/>
      <c r="R59" s="35"/>
      <c r="S59" s="35"/>
      <c r="T59" s="35"/>
      <c r="U59" s="35"/>
      <c r="V59" s="35"/>
      <c r="W59" s="35"/>
      <c r="X59" s="35"/>
      <c r="Y59" s="35"/>
      <c r="Z59" s="35"/>
    </row>
    <row r="60" spans="1:26" x14ac:dyDescent="0.2">
      <c r="A60" s="55" t="s">
        <v>7</v>
      </c>
      <c r="B60" s="10"/>
      <c r="C60" s="119"/>
      <c r="D60" s="10" t="s">
        <v>8</v>
      </c>
      <c r="E60" s="15"/>
      <c r="F60" s="15"/>
      <c r="G60" s="15"/>
      <c r="H60" s="15"/>
      <c r="I60" s="15"/>
      <c r="J60" s="16"/>
      <c r="L60" s="13"/>
      <c r="M60" s="13"/>
      <c r="N60" s="13"/>
      <c r="O60" s="13"/>
      <c r="P60" s="13"/>
      <c r="Q60" s="13"/>
      <c r="R60" s="13"/>
      <c r="S60" s="13"/>
      <c r="T60" s="13"/>
      <c r="U60" s="13"/>
      <c r="V60" s="13"/>
      <c r="W60" s="13"/>
      <c r="X60" s="13"/>
      <c r="Y60" s="13"/>
      <c r="Z60" s="13"/>
    </row>
    <row r="61" spans="1:26" x14ac:dyDescent="0.2">
      <c r="A61" s="106"/>
      <c r="B61" s="15"/>
      <c r="C61" s="15"/>
      <c r="D61" s="15"/>
      <c r="E61" s="15"/>
      <c r="F61" s="15"/>
      <c r="G61" s="15"/>
      <c r="H61" s="15"/>
      <c r="I61" s="15"/>
      <c r="J61" s="16"/>
    </row>
    <row r="62" spans="1:26" x14ac:dyDescent="0.2">
      <c r="A62" s="106" t="s">
        <v>105</v>
      </c>
      <c r="B62" s="15"/>
      <c r="C62" s="15"/>
      <c r="D62" s="15"/>
      <c r="E62" s="15"/>
      <c r="F62" s="15"/>
      <c r="G62" s="15"/>
      <c r="H62" s="15"/>
      <c r="I62" s="15"/>
      <c r="J62" s="16"/>
      <c r="L62" s="36" t="s">
        <v>126</v>
      </c>
      <c r="M62" s="35"/>
      <c r="N62" s="35"/>
      <c r="O62" s="35"/>
      <c r="P62" s="35"/>
    </row>
    <row r="63" spans="1:26" x14ac:dyDescent="0.2">
      <c r="A63" s="106"/>
      <c r="B63" s="15"/>
      <c r="C63" s="606"/>
      <c r="D63" s="607"/>
      <c r="E63" s="607"/>
      <c r="F63" s="607"/>
      <c r="G63" s="607"/>
      <c r="H63" s="608"/>
      <c r="I63" s="15"/>
      <c r="J63" s="16"/>
    </row>
    <row r="64" spans="1:26" x14ac:dyDescent="0.2">
      <c r="A64" s="106"/>
      <c r="B64" s="15"/>
      <c r="C64" s="609"/>
      <c r="D64" s="610"/>
      <c r="E64" s="610"/>
      <c r="F64" s="610"/>
      <c r="G64" s="610"/>
      <c r="H64" s="611"/>
      <c r="I64" s="15"/>
      <c r="J64" s="16"/>
    </row>
    <row r="65" spans="1:22" x14ac:dyDescent="0.2">
      <c r="A65" s="115"/>
      <c r="B65" s="15"/>
      <c r="C65" s="609"/>
      <c r="D65" s="610"/>
      <c r="E65" s="610"/>
      <c r="F65" s="610"/>
      <c r="G65" s="610"/>
      <c r="H65" s="611"/>
      <c r="I65" s="15"/>
      <c r="J65" s="16"/>
    </row>
    <row r="66" spans="1:22" x14ac:dyDescent="0.2">
      <c r="A66" s="106"/>
      <c r="B66" s="15"/>
      <c r="C66" s="609"/>
      <c r="D66" s="610"/>
      <c r="E66" s="610"/>
      <c r="F66" s="610"/>
      <c r="G66" s="610"/>
      <c r="H66" s="611"/>
      <c r="I66" s="15"/>
      <c r="J66" s="16"/>
    </row>
    <row r="67" spans="1:22" x14ac:dyDescent="0.2">
      <c r="A67" s="106"/>
      <c r="B67" s="15"/>
      <c r="C67" s="612"/>
      <c r="D67" s="613"/>
      <c r="E67" s="613"/>
      <c r="F67" s="613"/>
      <c r="G67" s="613"/>
      <c r="H67" s="614"/>
      <c r="I67" s="15"/>
      <c r="J67" s="16"/>
    </row>
    <row r="68" spans="1:22" x14ac:dyDescent="0.2">
      <c r="A68" s="116"/>
      <c r="B68" s="15"/>
      <c r="C68" s="15"/>
      <c r="D68" s="15"/>
      <c r="E68" s="15"/>
      <c r="F68" s="15"/>
      <c r="G68" s="15"/>
      <c r="H68" s="15"/>
      <c r="I68" s="15"/>
      <c r="J68" s="16"/>
    </row>
    <row r="69" spans="1:22" x14ac:dyDescent="0.2">
      <c r="A69" s="106" t="s">
        <v>106</v>
      </c>
      <c r="B69" s="15"/>
      <c r="C69" s="15"/>
      <c r="D69" s="15"/>
      <c r="E69" s="15"/>
      <c r="F69" s="15"/>
      <c r="G69" s="15"/>
      <c r="H69" s="15"/>
      <c r="I69" s="15"/>
      <c r="J69" s="16"/>
      <c r="L69" s="36" t="s">
        <v>127</v>
      </c>
      <c r="M69" s="35"/>
      <c r="N69" s="35"/>
      <c r="O69" s="35"/>
      <c r="P69" s="35"/>
      <c r="Q69" s="35"/>
      <c r="R69" s="35"/>
      <c r="S69" s="35"/>
      <c r="T69" s="35"/>
      <c r="U69" s="35"/>
      <c r="V69" s="35"/>
    </row>
    <row r="70" spans="1:22" x14ac:dyDescent="0.2">
      <c r="A70" s="106"/>
      <c r="B70" s="15"/>
      <c r="C70" s="606"/>
      <c r="D70" s="607"/>
      <c r="E70" s="607"/>
      <c r="F70" s="607"/>
      <c r="G70" s="607"/>
      <c r="H70" s="608"/>
      <c r="I70" s="15"/>
      <c r="J70" s="16"/>
    </row>
    <row r="71" spans="1:22" x14ac:dyDescent="0.2">
      <c r="A71" s="106"/>
      <c r="B71" s="15"/>
      <c r="C71" s="609"/>
      <c r="D71" s="610"/>
      <c r="E71" s="610"/>
      <c r="F71" s="610"/>
      <c r="G71" s="610"/>
      <c r="H71" s="611"/>
      <c r="I71" s="15"/>
      <c r="J71" s="16"/>
    </row>
    <row r="72" spans="1:22" x14ac:dyDescent="0.2">
      <c r="A72" s="106"/>
      <c r="B72" s="15"/>
      <c r="C72" s="609"/>
      <c r="D72" s="610"/>
      <c r="E72" s="610"/>
      <c r="F72" s="610"/>
      <c r="G72" s="610"/>
      <c r="H72" s="611"/>
      <c r="I72" s="15"/>
      <c r="J72" s="16"/>
    </row>
    <row r="73" spans="1:22" x14ac:dyDescent="0.2">
      <c r="A73" s="106"/>
      <c r="B73" s="15"/>
      <c r="C73" s="609"/>
      <c r="D73" s="610"/>
      <c r="E73" s="610"/>
      <c r="F73" s="610"/>
      <c r="G73" s="610"/>
      <c r="H73" s="611"/>
      <c r="I73" s="15"/>
      <c r="J73" s="16"/>
    </row>
    <row r="74" spans="1:22" x14ac:dyDescent="0.2">
      <c r="A74" s="106"/>
      <c r="B74" s="15"/>
      <c r="C74" s="612"/>
      <c r="D74" s="613"/>
      <c r="E74" s="613"/>
      <c r="F74" s="613"/>
      <c r="G74" s="613"/>
      <c r="H74" s="614"/>
      <c r="I74" s="15"/>
      <c r="J74" s="16"/>
    </row>
    <row r="75" spans="1:22" x14ac:dyDescent="0.2">
      <c r="A75" s="106"/>
      <c r="B75" s="15"/>
      <c r="C75" s="15"/>
      <c r="D75" s="15"/>
      <c r="E75" s="15"/>
      <c r="F75" s="15"/>
      <c r="G75" s="15"/>
      <c r="H75" s="15"/>
      <c r="I75" s="15"/>
      <c r="J75" s="16"/>
    </row>
    <row r="76" spans="1:22" x14ac:dyDescent="0.2">
      <c r="A76" s="116" t="s">
        <v>107</v>
      </c>
      <c r="B76" s="15"/>
      <c r="C76" s="15"/>
      <c r="D76" s="15"/>
      <c r="E76" s="15"/>
      <c r="F76" s="15"/>
      <c r="G76" s="15"/>
      <c r="H76" s="15"/>
      <c r="I76" s="15"/>
      <c r="J76" s="16"/>
      <c r="L76" s="36" t="s">
        <v>128</v>
      </c>
      <c r="M76" s="35"/>
      <c r="N76" s="35"/>
    </row>
    <row r="77" spans="1:22" x14ac:dyDescent="0.2">
      <c r="A77" s="55"/>
      <c r="B77" s="18" t="s">
        <v>108</v>
      </c>
      <c r="C77" s="15"/>
      <c r="D77" s="15"/>
      <c r="E77" s="15"/>
      <c r="F77" s="15"/>
      <c r="G77" s="15"/>
      <c r="H77" s="15"/>
      <c r="I77" s="15"/>
      <c r="J77" s="16"/>
    </row>
    <row r="78" spans="1:22" x14ac:dyDescent="0.2">
      <c r="A78" s="55"/>
      <c r="B78" s="18" t="s">
        <v>109</v>
      </c>
      <c r="C78" s="15"/>
      <c r="D78" s="15"/>
      <c r="E78" s="15"/>
      <c r="F78" s="15"/>
      <c r="G78" s="15"/>
      <c r="H78" s="15"/>
      <c r="I78" s="15"/>
      <c r="J78" s="16"/>
    </row>
    <row r="79" spans="1:22" x14ac:dyDescent="0.2">
      <c r="A79" s="55"/>
      <c r="B79" s="18" t="s">
        <v>110</v>
      </c>
      <c r="C79" s="15"/>
      <c r="D79" s="15"/>
      <c r="E79" s="15"/>
      <c r="F79" s="15"/>
      <c r="G79" s="15"/>
      <c r="H79" s="15"/>
      <c r="I79" s="15"/>
      <c r="J79" s="16"/>
    </row>
    <row r="80" spans="1:22" x14ac:dyDescent="0.2">
      <c r="A80" s="55"/>
      <c r="B80" s="18" t="s">
        <v>111</v>
      </c>
      <c r="C80" s="15"/>
      <c r="D80" s="15"/>
      <c r="E80" s="15"/>
      <c r="F80" s="15"/>
      <c r="G80" s="15"/>
      <c r="H80" s="15"/>
      <c r="I80" s="15"/>
      <c r="J80" s="16"/>
    </row>
    <row r="81" spans="1:18" x14ac:dyDescent="0.2">
      <c r="A81" s="55"/>
      <c r="B81" s="18" t="s">
        <v>112</v>
      </c>
      <c r="C81" s="15"/>
      <c r="D81" s="15"/>
      <c r="E81" s="15"/>
      <c r="F81" s="15"/>
      <c r="G81" s="15"/>
      <c r="H81" s="15"/>
      <c r="I81" s="15"/>
      <c r="J81" s="16"/>
    </row>
    <row r="82" spans="1:18" x14ac:dyDescent="0.2">
      <c r="A82" s="55"/>
      <c r="B82" s="18" t="s">
        <v>113</v>
      </c>
      <c r="C82" s="15"/>
      <c r="D82" s="15"/>
      <c r="E82" s="15"/>
      <c r="F82" s="15"/>
      <c r="G82" s="15"/>
      <c r="H82" s="15"/>
      <c r="I82" s="15"/>
      <c r="J82" s="16"/>
    </row>
    <row r="83" spans="1:18" x14ac:dyDescent="0.2">
      <c r="A83" s="55"/>
      <c r="B83" s="18" t="s">
        <v>114</v>
      </c>
      <c r="C83" s="15"/>
      <c r="D83" s="15"/>
      <c r="E83" s="15"/>
      <c r="F83" s="15"/>
      <c r="G83" s="15"/>
      <c r="H83" s="15"/>
      <c r="I83" s="15"/>
      <c r="J83" s="16"/>
    </row>
    <row r="84" spans="1:18" x14ac:dyDescent="0.2">
      <c r="A84" s="55"/>
      <c r="B84" s="18" t="s">
        <v>115</v>
      </c>
      <c r="C84" s="15"/>
      <c r="D84" s="15"/>
      <c r="E84" s="15"/>
      <c r="F84" s="15"/>
      <c r="G84" s="15"/>
      <c r="H84" s="15"/>
      <c r="I84" s="15"/>
      <c r="J84" s="16"/>
    </row>
    <row r="85" spans="1:18" x14ac:dyDescent="0.2">
      <c r="A85" s="106"/>
      <c r="B85" s="15"/>
      <c r="C85" s="15"/>
      <c r="D85" s="15" t="s">
        <v>543</v>
      </c>
      <c r="E85" s="15"/>
      <c r="F85" s="15"/>
      <c r="G85" s="15"/>
      <c r="H85" s="15"/>
      <c r="I85" s="15"/>
      <c r="J85" s="16"/>
    </row>
    <row r="86" spans="1:18" x14ac:dyDescent="0.2">
      <c r="A86" s="106" t="s">
        <v>116</v>
      </c>
      <c r="B86" s="15"/>
      <c r="C86" s="15"/>
      <c r="D86" s="118"/>
      <c r="E86" s="15"/>
      <c r="F86" s="15"/>
      <c r="G86" s="15"/>
      <c r="H86" s="15"/>
      <c r="I86" s="15"/>
      <c r="J86" s="16"/>
      <c r="L86" s="36" t="s">
        <v>129</v>
      </c>
      <c r="M86" s="35"/>
      <c r="N86" s="35"/>
      <c r="O86" s="35"/>
      <c r="P86" s="35"/>
      <c r="Q86" s="35"/>
      <c r="R86" s="35"/>
    </row>
    <row r="87" spans="1:18" x14ac:dyDescent="0.2">
      <c r="A87" s="116" t="s">
        <v>117</v>
      </c>
      <c r="B87" s="15"/>
      <c r="C87" s="15"/>
      <c r="D87" s="118"/>
      <c r="E87" s="15"/>
      <c r="F87" s="15"/>
      <c r="G87" s="15"/>
      <c r="H87" s="15"/>
      <c r="I87" s="15"/>
      <c r="J87" s="16"/>
    </row>
    <row r="88" spans="1:18" x14ac:dyDescent="0.2">
      <c r="A88" s="116" t="s">
        <v>121</v>
      </c>
      <c r="B88" s="15"/>
      <c r="C88" s="15"/>
      <c r="D88" s="118"/>
      <c r="E88" s="15"/>
      <c r="F88" s="15"/>
      <c r="G88" s="15"/>
      <c r="H88" s="15"/>
      <c r="I88" s="15"/>
      <c r="J88" s="16"/>
    </row>
    <row r="89" spans="1:18" x14ac:dyDescent="0.2">
      <c r="A89" s="106" t="s">
        <v>118</v>
      </c>
      <c r="B89" s="15"/>
      <c r="C89" s="15"/>
      <c r="D89" s="118"/>
      <c r="E89" s="15"/>
      <c r="F89" s="15"/>
      <c r="G89" s="15"/>
      <c r="H89" s="15"/>
      <c r="I89" s="15"/>
      <c r="J89" s="16"/>
    </row>
    <row r="90" spans="1:18" x14ac:dyDescent="0.2">
      <c r="A90" s="116" t="s">
        <v>119</v>
      </c>
      <c r="B90" s="15"/>
      <c r="C90" s="15"/>
      <c r="D90" s="118"/>
      <c r="E90" s="15"/>
      <c r="F90" s="15"/>
      <c r="G90" s="15"/>
      <c r="H90" s="15"/>
      <c r="I90" s="15"/>
      <c r="J90" s="16"/>
    </row>
    <row r="91" spans="1:18" x14ac:dyDescent="0.2">
      <c r="A91" s="116" t="s">
        <v>120</v>
      </c>
      <c r="B91" s="15"/>
      <c r="C91" s="15"/>
      <c r="D91" s="118"/>
      <c r="E91" s="15"/>
      <c r="F91" s="18" t="s">
        <v>122</v>
      </c>
      <c r="G91" s="599"/>
      <c r="H91" s="599"/>
      <c r="I91" s="15"/>
      <c r="J91" s="16"/>
    </row>
    <row r="92" spans="1:18" x14ac:dyDescent="0.2">
      <c r="A92" s="116" t="s">
        <v>120</v>
      </c>
      <c r="B92" s="15"/>
      <c r="C92" s="15"/>
      <c r="D92" s="118"/>
      <c r="E92" s="15"/>
      <c r="F92" s="18" t="s">
        <v>122</v>
      </c>
      <c r="G92" s="599"/>
      <c r="H92" s="599"/>
      <c r="I92" s="15"/>
      <c r="J92" s="16"/>
    </row>
    <row r="93" spans="1:18" x14ac:dyDescent="0.2">
      <c r="A93" s="116" t="s">
        <v>120</v>
      </c>
      <c r="B93" s="15"/>
      <c r="C93" s="15"/>
      <c r="D93" s="118"/>
      <c r="E93" s="15"/>
      <c r="F93" s="18" t="s">
        <v>122</v>
      </c>
      <c r="G93" s="599"/>
      <c r="H93" s="599"/>
      <c r="I93" s="15"/>
      <c r="J93" s="16"/>
    </row>
    <row r="94" spans="1:18" x14ac:dyDescent="0.2">
      <c r="A94" s="106"/>
      <c r="B94" s="15"/>
      <c r="C94" s="15"/>
      <c r="D94" s="15"/>
      <c r="E94" s="15"/>
      <c r="F94" s="15"/>
      <c r="G94" s="15"/>
      <c r="H94" s="15"/>
      <c r="I94" s="15"/>
      <c r="J94" s="16"/>
    </row>
    <row r="95" spans="1:18" x14ac:dyDescent="0.2">
      <c r="A95" s="106"/>
      <c r="B95" s="15"/>
      <c r="C95" s="15"/>
      <c r="D95" s="15"/>
      <c r="E95" s="15"/>
      <c r="F95" s="15"/>
      <c r="G95" s="15"/>
      <c r="H95" s="15"/>
      <c r="I95" s="15"/>
      <c r="J95" s="16"/>
    </row>
    <row r="96" spans="1:18" x14ac:dyDescent="0.2">
      <c r="A96" s="474"/>
      <c r="B96" s="31"/>
      <c r="C96" s="31"/>
      <c r="D96" s="31"/>
      <c r="E96" s="31"/>
      <c r="F96" s="31"/>
      <c r="G96" s="31"/>
      <c r="H96" s="31"/>
      <c r="I96" s="31"/>
      <c r="J96" s="32"/>
    </row>
    <row r="97" spans="1:26" x14ac:dyDescent="0.2">
      <c r="A97" s="106"/>
      <c r="B97" s="15"/>
      <c r="C97" s="15"/>
      <c r="D97" s="15"/>
      <c r="E97" s="15"/>
      <c r="F97" s="15"/>
      <c r="G97" s="15"/>
      <c r="H97" s="15"/>
      <c r="I97" s="15"/>
      <c r="J97" s="16"/>
    </row>
    <row r="98" spans="1:26" x14ac:dyDescent="0.2">
      <c r="A98" s="116" t="s">
        <v>102</v>
      </c>
      <c r="B98" s="18"/>
      <c r="C98" s="559"/>
      <c r="D98" s="563"/>
      <c r="E98" s="563"/>
      <c r="F98" s="563"/>
      <c r="G98" s="563"/>
      <c r="H98" s="564"/>
      <c r="I98" s="15"/>
      <c r="J98" s="16"/>
      <c r="L98" s="36" t="s">
        <v>123</v>
      </c>
      <c r="M98" s="35"/>
      <c r="N98" s="35"/>
      <c r="O98" s="35"/>
      <c r="P98" s="35"/>
      <c r="Q98" s="35"/>
    </row>
    <row r="99" spans="1:26" x14ac:dyDescent="0.2">
      <c r="A99" s="116"/>
      <c r="B99" s="18"/>
      <c r="C99" s="123"/>
      <c r="D99" s="123"/>
      <c r="E99" s="123"/>
      <c r="F99" s="124"/>
      <c r="G99" s="124"/>
      <c r="H99" s="124"/>
      <c r="I99" s="15"/>
      <c r="J99" s="16"/>
    </row>
    <row r="100" spans="1:26" x14ac:dyDescent="0.2">
      <c r="A100" s="116" t="s">
        <v>103</v>
      </c>
      <c r="B100" s="18"/>
      <c r="C100" s="559"/>
      <c r="D100" s="563"/>
      <c r="E100" s="563"/>
      <c r="F100" s="563"/>
      <c r="G100" s="563"/>
      <c r="H100" s="564"/>
      <c r="I100" s="15"/>
      <c r="J100" s="16"/>
      <c r="L100" s="36" t="s">
        <v>124</v>
      </c>
      <c r="M100" s="35"/>
      <c r="N100" s="35"/>
      <c r="O100" s="35"/>
      <c r="P100" s="35"/>
      <c r="Q100" s="35"/>
      <c r="R100" s="35"/>
    </row>
    <row r="101" spans="1:26" x14ac:dyDescent="0.2">
      <c r="A101" s="116"/>
      <c r="B101" s="18"/>
      <c r="C101" s="18"/>
      <c r="D101" s="18"/>
      <c r="E101" s="18"/>
      <c r="F101" s="15"/>
      <c r="G101" s="15"/>
      <c r="H101" s="15"/>
      <c r="I101" s="15"/>
      <c r="J101" s="16"/>
    </row>
    <row r="102" spans="1:26" x14ac:dyDescent="0.2">
      <c r="A102" s="116" t="s">
        <v>104</v>
      </c>
      <c r="B102" s="18"/>
      <c r="C102" s="18"/>
      <c r="D102" s="18"/>
      <c r="E102" s="18"/>
      <c r="F102" s="15"/>
      <c r="G102" s="15"/>
      <c r="H102" s="15"/>
      <c r="I102" s="15"/>
      <c r="J102" s="16"/>
      <c r="L102" s="104" t="s">
        <v>125</v>
      </c>
      <c r="M102" s="35"/>
      <c r="N102" s="35"/>
      <c r="O102" s="35"/>
      <c r="P102" s="35"/>
      <c r="Q102" s="35"/>
      <c r="R102" s="35"/>
      <c r="S102" s="35"/>
      <c r="T102" s="35"/>
      <c r="U102" s="35"/>
      <c r="V102" s="35"/>
      <c r="W102" s="35"/>
      <c r="X102" s="35"/>
      <c r="Y102" s="35"/>
      <c r="Z102" s="35"/>
    </row>
    <row r="103" spans="1:26" x14ac:dyDescent="0.2">
      <c r="A103" s="475" t="s">
        <v>7</v>
      </c>
      <c r="B103" s="469"/>
      <c r="C103" s="470"/>
      <c r="D103" s="469" t="s">
        <v>8</v>
      </c>
      <c r="E103" s="15"/>
      <c r="F103" s="15"/>
      <c r="G103" s="15"/>
      <c r="H103" s="15"/>
      <c r="I103" s="15"/>
      <c r="J103" s="16"/>
      <c r="L103" s="13"/>
      <c r="M103" s="13"/>
      <c r="N103" s="13"/>
      <c r="O103" s="13"/>
      <c r="P103" s="13"/>
      <c r="Q103" s="13"/>
      <c r="R103" s="13"/>
      <c r="S103" s="13"/>
      <c r="T103" s="13"/>
      <c r="U103" s="13"/>
      <c r="V103" s="13"/>
      <c r="W103" s="13"/>
      <c r="X103" s="13"/>
      <c r="Y103" s="13"/>
      <c r="Z103" s="13"/>
    </row>
    <row r="104" spans="1:26" x14ac:dyDescent="0.2">
      <c r="A104" s="106"/>
      <c r="B104" s="15"/>
      <c r="C104" s="15"/>
      <c r="D104" s="15"/>
      <c r="E104" s="15"/>
      <c r="F104" s="15"/>
      <c r="G104" s="15"/>
      <c r="H104" s="15"/>
      <c r="I104" s="15"/>
      <c r="J104" s="16"/>
    </row>
    <row r="105" spans="1:26" x14ac:dyDescent="0.2">
      <c r="A105" s="106" t="s">
        <v>105</v>
      </c>
      <c r="B105" s="15"/>
      <c r="C105" s="15"/>
      <c r="D105" s="15"/>
      <c r="E105" s="15"/>
      <c r="F105" s="15"/>
      <c r="G105" s="15"/>
      <c r="H105" s="15"/>
      <c r="I105" s="15"/>
      <c r="J105" s="16"/>
      <c r="L105" s="36" t="s">
        <v>126</v>
      </c>
      <c r="M105" s="35"/>
      <c r="N105" s="35"/>
      <c r="O105" s="35"/>
      <c r="P105" s="35"/>
    </row>
    <row r="106" spans="1:26" x14ac:dyDescent="0.2">
      <c r="A106" s="106"/>
      <c r="B106" s="15"/>
      <c r="C106" s="606"/>
      <c r="D106" s="607"/>
      <c r="E106" s="607"/>
      <c r="F106" s="607"/>
      <c r="G106" s="607"/>
      <c r="H106" s="608"/>
      <c r="I106" s="15"/>
      <c r="J106" s="16"/>
    </row>
    <row r="107" spans="1:26" x14ac:dyDescent="0.2">
      <c r="A107" s="106"/>
      <c r="B107" s="15"/>
      <c r="C107" s="609"/>
      <c r="D107" s="610"/>
      <c r="E107" s="610"/>
      <c r="F107" s="610"/>
      <c r="G107" s="610"/>
      <c r="H107" s="611"/>
      <c r="I107" s="15"/>
      <c r="J107" s="16"/>
    </row>
    <row r="108" spans="1:26" x14ac:dyDescent="0.2">
      <c r="A108" s="115"/>
      <c r="B108" s="15"/>
      <c r="C108" s="609"/>
      <c r="D108" s="610"/>
      <c r="E108" s="610"/>
      <c r="F108" s="610"/>
      <c r="G108" s="610"/>
      <c r="H108" s="611"/>
      <c r="I108" s="15"/>
      <c r="J108" s="16"/>
    </row>
    <row r="109" spans="1:26" x14ac:dyDescent="0.2">
      <c r="A109" s="106"/>
      <c r="B109" s="15"/>
      <c r="C109" s="609"/>
      <c r="D109" s="610"/>
      <c r="E109" s="610"/>
      <c r="F109" s="610"/>
      <c r="G109" s="610"/>
      <c r="H109" s="611"/>
      <c r="I109" s="15"/>
      <c r="J109" s="16"/>
    </row>
    <row r="110" spans="1:26" x14ac:dyDescent="0.2">
      <c r="A110" s="106"/>
      <c r="B110" s="15"/>
      <c r="C110" s="612"/>
      <c r="D110" s="613"/>
      <c r="E110" s="613"/>
      <c r="F110" s="613"/>
      <c r="G110" s="613"/>
      <c r="H110" s="614"/>
      <c r="I110" s="15"/>
      <c r="J110" s="16"/>
    </row>
    <row r="111" spans="1:26" x14ac:dyDescent="0.2">
      <c r="A111" s="116"/>
      <c r="B111" s="15"/>
      <c r="C111" s="15"/>
      <c r="D111" s="15"/>
      <c r="E111" s="15"/>
      <c r="F111" s="15"/>
      <c r="G111" s="15"/>
      <c r="H111" s="15"/>
      <c r="I111" s="15"/>
      <c r="J111" s="16"/>
    </row>
    <row r="112" spans="1:26" x14ac:dyDescent="0.2">
      <c r="A112" s="106" t="s">
        <v>106</v>
      </c>
      <c r="B112" s="15"/>
      <c r="C112" s="15"/>
      <c r="D112" s="15"/>
      <c r="E112" s="15"/>
      <c r="F112" s="15"/>
      <c r="G112" s="15"/>
      <c r="H112" s="15"/>
      <c r="I112" s="15"/>
      <c r="J112" s="16"/>
      <c r="L112" s="36" t="s">
        <v>127</v>
      </c>
      <c r="M112" s="35"/>
      <c r="N112" s="35"/>
      <c r="O112" s="35"/>
      <c r="P112" s="35"/>
      <c r="Q112" s="35"/>
      <c r="R112" s="35"/>
      <c r="S112" s="35"/>
      <c r="T112" s="35"/>
      <c r="U112" s="35"/>
      <c r="V112" s="35"/>
    </row>
    <row r="113" spans="1:14" x14ac:dyDescent="0.2">
      <c r="A113" s="106"/>
      <c r="B113" s="15"/>
      <c r="C113" s="606"/>
      <c r="D113" s="607"/>
      <c r="E113" s="607"/>
      <c r="F113" s="607"/>
      <c r="G113" s="607"/>
      <c r="H113" s="608"/>
      <c r="I113" s="15"/>
      <c r="J113" s="16"/>
    </row>
    <row r="114" spans="1:14" x14ac:dyDescent="0.2">
      <c r="A114" s="106"/>
      <c r="B114" s="15"/>
      <c r="C114" s="609"/>
      <c r="D114" s="610"/>
      <c r="E114" s="610"/>
      <c r="F114" s="610"/>
      <c r="G114" s="610"/>
      <c r="H114" s="611"/>
      <c r="I114" s="15"/>
      <c r="J114" s="16"/>
    </row>
    <row r="115" spans="1:14" x14ac:dyDescent="0.2">
      <c r="A115" s="106"/>
      <c r="B115" s="15"/>
      <c r="C115" s="609"/>
      <c r="D115" s="610"/>
      <c r="E115" s="610"/>
      <c r="F115" s="610"/>
      <c r="G115" s="610"/>
      <c r="H115" s="611"/>
      <c r="I115" s="15"/>
      <c r="J115" s="16"/>
    </row>
    <row r="116" spans="1:14" x14ac:dyDescent="0.2">
      <c r="A116" s="106"/>
      <c r="B116" s="15"/>
      <c r="C116" s="609"/>
      <c r="D116" s="610"/>
      <c r="E116" s="610"/>
      <c r="F116" s="610"/>
      <c r="G116" s="610"/>
      <c r="H116" s="611"/>
      <c r="I116" s="15"/>
      <c r="J116" s="16"/>
    </row>
    <row r="117" spans="1:14" x14ac:dyDescent="0.2">
      <c r="A117" s="106"/>
      <c r="B117" s="15"/>
      <c r="C117" s="612"/>
      <c r="D117" s="613"/>
      <c r="E117" s="613"/>
      <c r="F117" s="613"/>
      <c r="G117" s="613"/>
      <c r="H117" s="614"/>
      <c r="I117" s="15"/>
      <c r="J117" s="16"/>
    </row>
    <row r="118" spans="1:14" x14ac:dyDescent="0.2">
      <c r="A118" s="106"/>
      <c r="B118" s="15"/>
      <c r="C118" s="15"/>
      <c r="D118" s="15"/>
      <c r="E118" s="15"/>
      <c r="F118" s="15"/>
      <c r="G118" s="15"/>
      <c r="H118" s="15"/>
      <c r="I118" s="15"/>
      <c r="J118" s="16"/>
    </row>
    <row r="119" spans="1:14" x14ac:dyDescent="0.2">
      <c r="A119" s="116" t="s">
        <v>107</v>
      </c>
      <c r="B119" s="15"/>
      <c r="C119" s="15"/>
      <c r="D119" s="15"/>
      <c r="E119" s="15"/>
      <c r="F119" s="15"/>
      <c r="G119" s="15"/>
      <c r="H119" s="15"/>
      <c r="I119" s="15"/>
      <c r="J119" s="16"/>
      <c r="L119" s="36" t="s">
        <v>128</v>
      </c>
      <c r="M119" s="35"/>
      <c r="N119" s="35"/>
    </row>
    <row r="120" spans="1:14" x14ac:dyDescent="0.2">
      <c r="A120" s="475"/>
      <c r="B120" s="18" t="s">
        <v>108</v>
      </c>
      <c r="C120" s="15"/>
      <c r="D120" s="15"/>
      <c r="E120" s="15"/>
      <c r="F120" s="15"/>
      <c r="G120" s="15"/>
      <c r="H120" s="15"/>
      <c r="I120" s="15"/>
      <c r="J120" s="16"/>
    </row>
    <row r="121" spans="1:14" x14ac:dyDescent="0.2">
      <c r="A121" s="475"/>
      <c r="B121" s="18" t="s">
        <v>109</v>
      </c>
      <c r="C121" s="15"/>
      <c r="D121" s="15"/>
      <c r="E121" s="15"/>
      <c r="F121" s="15"/>
      <c r="G121" s="15"/>
      <c r="H121" s="15"/>
      <c r="I121" s="15"/>
      <c r="J121" s="16"/>
    </row>
    <row r="122" spans="1:14" x14ac:dyDescent="0.2">
      <c r="A122" s="475"/>
      <c r="B122" s="18" t="s">
        <v>110</v>
      </c>
      <c r="C122" s="15"/>
      <c r="D122" s="15"/>
      <c r="E122" s="15"/>
      <c r="F122" s="15"/>
      <c r="G122" s="15"/>
      <c r="H122" s="15"/>
      <c r="I122" s="15"/>
      <c r="J122" s="16"/>
    </row>
    <row r="123" spans="1:14" x14ac:dyDescent="0.2">
      <c r="A123" s="475"/>
      <c r="B123" s="18" t="s">
        <v>111</v>
      </c>
      <c r="C123" s="15"/>
      <c r="D123" s="15"/>
      <c r="E123" s="15"/>
      <c r="F123" s="15"/>
      <c r="G123" s="15"/>
      <c r="H123" s="15"/>
      <c r="I123" s="15"/>
      <c r="J123" s="16"/>
    </row>
    <row r="124" spans="1:14" x14ac:dyDescent="0.2">
      <c r="A124" s="475"/>
      <c r="B124" s="18" t="s">
        <v>112</v>
      </c>
      <c r="C124" s="15"/>
      <c r="D124" s="15"/>
      <c r="E124" s="15"/>
      <c r="F124" s="15"/>
      <c r="G124" s="15"/>
      <c r="H124" s="15"/>
      <c r="I124" s="15"/>
      <c r="J124" s="16"/>
    </row>
    <row r="125" spans="1:14" x14ac:dyDescent="0.2">
      <c r="A125" s="475"/>
      <c r="B125" s="18" t="s">
        <v>113</v>
      </c>
      <c r="C125" s="15"/>
      <c r="D125" s="15"/>
      <c r="E125" s="15"/>
      <c r="F125" s="15"/>
      <c r="G125" s="15"/>
      <c r="H125" s="15"/>
      <c r="I125" s="15"/>
      <c r="J125" s="16"/>
    </row>
    <row r="126" spans="1:14" x14ac:dyDescent="0.2">
      <c r="A126" s="475"/>
      <c r="B126" s="18" t="s">
        <v>114</v>
      </c>
      <c r="C126" s="15"/>
      <c r="D126" s="15"/>
      <c r="E126" s="15"/>
      <c r="F126" s="15"/>
      <c r="G126" s="15"/>
      <c r="H126" s="15"/>
      <c r="I126" s="15"/>
      <c r="J126" s="16"/>
    </row>
    <row r="127" spans="1:14" x14ac:dyDescent="0.2">
      <c r="A127" s="475"/>
      <c r="B127" s="18" t="s">
        <v>115</v>
      </c>
      <c r="C127" s="15"/>
      <c r="D127" s="15"/>
      <c r="E127" s="15"/>
      <c r="F127" s="15"/>
      <c r="G127" s="15"/>
      <c r="H127" s="15"/>
      <c r="I127" s="15"/>
      <c r="J127" s="16"/>
    </row>
    <row r="128" spans="1:14" x14ac:dyDescent="0.2">
      <c r="A128" s="106"/>
      <c r="B128" s="15"/>
      <c r="C128" s="15"/>
      <c r="D128" s="15" t="s">
        <v>543</v>
      </c>
      <c r="E128" s="15"/>
      <c r="F128" s="15"/>
      <c r="G128" s="15"/>
      <c r="H128" s="15"/>
      <c r="I128" s="15"/>
      <c r="J128" s="16"/>
    </row>
    <row r="129" spans="1:18" x14ac:dyDescent="0.2">
      <c r="A129" s="106" t="s">
        <v>116</v>
      </c>
      <c r="B129" s="15"/>
      <c r="C129" s="15"/>
      <c r="D129" s="471"/>
      <c r="E129" s="15"/>
      <c r="F129" s="15"/>
      <c r="G129" s="15"/>
      <c r="H129" s="15"/>
      <c r="I129" s="15"/>
      <c r="J129" s="16"/>
      <c r="L129" s="36" t="s">
        <v>129</v>
      </c>
      <c r="M129" s="35"/>
      <c r="N129" s="35"/>
      <c r="O129" s="35"/>
      <c r="P129" s="35"/>
      <c r="Q129" s="35"/>
      <c r="R129" s="35"/>
    </row>
    <row r="130" spans="1:18" x14ac:dyDescent="0.2">
      <c r="A130" s="116" t="s">
        <v>117</v>
      </c>
      <c r="B130" s="15"/>
      <c r="C130" s="15"/>
      <c r="D130" s="471"/>
      <c r="E130" s="15"/>
      <c r="F130" s="15"/>
      <c r="G130" s="15"/>
      <c r="H130" s="15"/>
      <c r="I130" s="15"/>
      <c r="J130" s="16"/>
    </row>
    <row r="131" spans="1:18" x14ac:dyDescent="0.2">
      <c r="A131" s="116" t="s">
        <v>121</v>
      </c>
      <c r="B131" s="15"/>
      <c r="C131" s="15"/>
      <c r="D131" s="471"/>
      <c r="E131" s="15"/>
      <c r="F131" s="15"/>
      <c r="G131" s="15"/>
      <c r="H131" s="15"/>
      <c r="I131" s="15"/>
      <c r="J131" s="16"/>
    </row>
    <row r="132" spans="1:18" x14ac:dyDescent="0.2">
      <c r="A132" s="106" t="s">
        <v>118</v>
      </c>
      <c r="B132" s="15"/>
      <c r="C132" s="15"/>
      <c r="D132" s="471"/>
      <c r="E132" s="15"/>
      <c r="F132" s="15"/>
      <c r="G132" s="15"/>
      <c r="H132" s="15"/>
      <c r="I132" s="15"/>
      <c r="J132" s="16"/>
    </row>
    <row r="133" spans="1:18" x14ac:dyDescent="0.2">
      <c r="A133" s="116" t="s">
        <v>119</v>
      </c>
      <c r="B133" s="15"/>
      <c r="C133" s="15"/>
      <c r="D133" s="471"/>
      <c r="E133" s="15"/>
      <c r="F133" s="15"/>
      <c r="G133" s="15"/>
      <c r="H133" s="15"/>
      <c r="I133" s="15"/>
      <c r="J133" s="16"/>
    </row>
    <row r="134" spans="1:18" x14ac:dyDescent="0.2">
      <c r="A134" s="116" t="s">
        <v>120</v>
      </c>
      <c r="B134" s="15"/>
      <c r="C134" s="15"/>
      <c r="D134" s="471"/>
      <c r="E134" s="15"/>
      <c r="F134" s="18" t="s">
        <v>122</v>
      </c>
      <c r="G134" s="599"/>
      <c r="H134" s="599"/>
      <c r="I134" s="15"/>
      <c r="J134" s="16"/>
    </row>
    <row r="135" spans="1:18" x14ac:dyDescent="0.2">
      <c r="A135" s="116" t="s">
        <v>120</v>
      </c>
      <c r="B135" s="15"/>
      <c r="C135" s="15"/>
      <c r="D135" s="471"/>
      <c r="E135" s="15"/>
      <c r="F135" s="18" t="s">
        <v>122</v>
      </c>
      <c r="G135" s="599"/>
      <c r="H135" s="599"/>
      <c r="I135" s="15"/>
      <c r="J135" s="16"/>
    </row>
    <row r="136" spans="1:18" x14ac:dyDescent="0.2">
      <c r="A136" s="116" t="s">
        <v>120</v>
      </c>
      <c r="B136" s="15"/>
      <c r="C136" s="15"/>
      <c r="D136" s="471"/>
      <c r="E136" s="15"/>
      <c r="F136" s="18" t="s">
        <v>122</v>
      </c>
      <c r="G136" s="599"/>
      <c r="H136" s="599"/>
      <c r="I136" s="15"/>
      <c r="J136" s="16"/>
    </row>
    <row r="137" spans="1:18" x14ac:dyDescent="0.2">
      <c r="A137" s="106"/>
      <c r="B137" s="15"/>
      <c r="C137" s="15"/>
      <c r="D137" s="15"/>
      <c r="E137" s="15"/>
      <c r="F137" s="15"/>
      <c r="G137" s="15"/>
      <c r="H137" s="15"/>
      <c r="I137" s="15"/>
      <c r="J137" s="16"/>
    </row>
    <row r="138" spans="1:18" x14ac:dyDescent="0.2">
      <c r="A138" s="111"/>
      <c r="B138" s="237"/>
      <c r="C138" s="237"/>
      <c r="D138" s="237"/>
      <c r="E138" s="237"/>
      <c r="F138" s="237"/>
      <c r="G138" s="237"/>
      <c r="H138" s="237"/>
      <c r="I138" s="237"/>
      <c r="J138" s="110"/>
    </row>
  </sheetData>
  <sheetProtection selectLockedCells="1"/>
  <mergeCells count="22">
    <mergeCell ref="G134:H134"/>
    <mergeCell ref="G135:H135"/>
    <mergeCell ref="G136:H136"/>
    <mergeCell ref="G48:H48"/>
    <mergeCell ref="G49:H49"/>
    <mergeCell ref="G50:H50"/>
    <mergeCell ref="C55:H55"/>
    <mergeCell ref="C57:H57"/>
    <mergeCell ref="C100:H100"/>
    <mergeCell ref="C98:H98"/>
    <mergeCell ref="C113:H117"/>
    <mergeCell ref="C63:H67"/>
    <mergeCell ref="C70:H74"/>
    <mergeCell ref="C106:H110"/>
    <mergeCell ref="G91:H91"/>
    <mergeCell ref="G92:H92"/>
    <mergeCell ref="G93:H93"/>
    <mergeCell ref="N2:P2"/>
    <mergeCell ref="C14:H14"/>
    <mergeCell ref="C12:H12"/>
    <mergeCell ref="C20:H24"/>
    <mergeCell ref="C27:H31"/>
  </mergeCells>
  <hyperlinks>
    <hyperlink ref="N2:P2" location="'Aloita tästä'!A1" display="PALAA TÄSTÄ KANSISIVULLE"/>
  </hyperlinks>
  <pageMargins left="0.39370078740157483" right="0.70866141732283472" top="0.39370078740157483" bottom="0.78740157480314965" header="0.31496062992125984" footer="0.31496062992125984"/>
  <pageSetup paperSize="9" fitToWidth="0" fitToHeight="0" orientation="portrait" r:id="rId1"/>
  <rowBreaks count="1" manualBreakCount="1">
    <brk id="118"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13313" r:id="rId4" name="Check Box 1">
              <controlPr defaultSize="0" autoFill="0" autoLine="0" autoPict="0">
                <anchor moveWithCells="1">
                  <from>
                    <xdr:col>0</xdr:col>
                    <xdr:colOff>409575</xdr:colOff>
                    <xdr:row>15</xdr:row>
                    <xdr:rowOff>123825</xdr:rowOff>
                  </from>
                  <to>
                    <xdr:col>1</xdr:col>
                    <xdr:colOff>19050</xdr:colOff>
                    <xdr:row>17</xdr:row>
                    <xdr:rowOff>19050</xdr:rowOff>
                  </to>
                </anchor>
              </controlPr>
            </control>
          </mc:Choice>
        </mc:AlternateContent>
        <mc:AlternateContent xmlns:mc="http://schemas.openxmlformats.org/markup-compatibility/2006">
          <mc:Choice Requires="x14">
            <control shapeId="13314" r:id="rId5" name="Check Box 2">
              <controlPr defaultSize="0" autoFill="0" autoLine="0" autoPict="0">
                <anchor moveWithCells="1">
                  <from>
                    <xdr:col>3</xdr:col>
                    <xdr:colOff>257175</xdr:colOff>
                    <xdr:row>15</xdr:row>
                    <xdr:rowOff>133350</xdr:rowOff>
                  </from>
                  <to>
                    <xdr:col>3</xdr:col>
                    <xdr:colOff>561975</xdr:colOff>
                    <xdr:row>17</xdr:row>
                    <xdr:rowOff>19050</xdr:rowOff>
                  </to>
                </anchor>
              </controlPr>
            </control>
          </mc:Choice>
        </mc:AlternateContent>
        <mc:AlternateContent xmlns:mc="http://schemas.openxmlformats.org/markup-compatibility/2006">
          <mc:Choice Requires="x14">
            <control shapeId="13315" r:id="rId6" name="Check Box 3">
              <controlPr defaultSize="0" autoFill="0" autoLine="0" autoPict="0">
                <anchor moveWithCells="1">
                  <from>
                    <xdr:col>0</xdr:col>
                    <xdr:colOff>409575</xdr:colOff>
                    <xdr:row>32</xdr:row>
                    <xdr:rowOff>123825</xdr:rowOff>
                  </from>
                  <to>
                    <xdr:col>1</xdr:col>
                    <xdr:colOff>19050</xdr:colOff>
                    <xdr:row>34</xdr:row>
                    <xdr:rowOff>19050</xdr:rowOff>
                  </to>
                </anchor>
              </controlPr>
            </control>
          </mc:Choice>
        </mc:AlternateContent>
        <mc:AlternateContent xmlns:mc="http://schemas.openxmlformats.org/markup-compatibility/2006">
          <mc:Choice Requires="x14">
            <control shapeId="13316" r:id="rId7" name="Check Box 4">
              <controlPr defaultSize="0" autoFill="0" autoLine="0" autoPict="0">
                <anchor moveWithCells="1">
                  <from>
                    <xdr:col>0</xdr:col>
                    <xdr:colOff>409575</xdr:colOff>
                    <xdr:row>33</xdr:row>
                    <xdr:rowOff>123825</xdr:rowOff>
                  </from>
                  <to>
                    <xdr:col>1</xdr:col>
                    <xdr:colOff>19050</xdr:colOff>
                    <xdr:row>35</xdr:row>
                    <xdr:rowOff>19050</xdr:rowOff>
                  </to>
                </anchor>
              </controlPr>
            </control>
          </mc:Choice>
        </mc:AlternateContent>
        <mc:AlternateContent xmlns:mc="http://schemas.openxmlformats.org/markup-compatibility/2006">
          <mc:Choice Requires="x14">
            <control shapeId="13317" r:id="rId8" name="Check Box 5">
              <controlPr defaultSize="0" autoFill="0" autoLine="0" autoPict="0">
                <anchor moveWithCells="1">
                  <from>
                    <xdr:col>0</xdr:col>
                    <xdr:colOff>409575</xdr:colOff>
                    <xdr:row>34</xdr:row>
                    <xdr:rowOff>123825</xdr:rowOff>
                  </from>
                  <to>
                    <xdr:col>1</xdr:col>
                    <xdr:colOff>19050</xdr:colOff>
                    <xdr:row>36</xdr:row>
                    <xdr:rowOff>19050</xdr:rowOff>
                  </to>
                </anchor>
              </controlPr>
            </control>
          </mc:Choice>
        </mc:AlternateContent>
        <mc:AlternateContent xmlns:mc="http://schemas.openxmlformats.org/markup-compatibility/2006">
          <mc:Choice Requires="x14">
            <control shapeId="13318" r:id="rId9" name="Check Box 6">
              <controlPr defaultSize="0" autoFill="0" autoLine="0" autoPict="0">
                <anchor moveWithCells="1">
                  <from>
                    <xdr:col>0</xdr:col>
                    <xdr:colOff>409575</xdr:colOff>
                    <xdr:row>35</xdr:row>
                    <xdr:rowOff>123825</xdr:rowOff>
                  </from>
                  <to>
                    <xdr:col>1</xdr:col>
                    <xdr:colOff>19050</xdr:colOff>
                    <xdr:row>37</xdr:row>
                    <xdr:rowOff>19050</xdr:rowOff>
                  </to>
                </anchor>
              </controlPr>
            </control>
          </mc:Choice>
        </mc:AlternateContent>
        <mc:AlternateContent xmlns:mc="http://schemas.openxmlformats.org/markup-compatibility/2006">
          <mc:Choice Requires="x14">
            <control shapeId="13319" r:id="rId10" name="Check Box 7">
              <controlPr defaultSize="0" autoFill="0" autoLine="0" autoPict="0">
                <anchor moveWithCells="1">
                  <from>
                    <xdr:col>0</xdr:col>
                    <xdr:colOff>409575</xdr:colOff>
                    <xdr:row>36</xdr:row>
                    <xdr:rowOff>123825</xdr:rowOff>
                  </from>
                  <to>
                    <xdr:col>1</xdr:col>
                    <xdr:colOff>19050</xdr:colOff>
                    <xdr:row>38</xdr:row>
                    <xdr:rowOff>19050</xdr:rowOff>
                  </to>
                </anchor>
              </controlPr>
            </control>
          </mc:Choice>
        </mc:AlternateContent>
        <mc:AlternateContent xmlns:mc="http://schemas.openxmlformats.org/markup-compatibility/2006">
          <mc:Choice Requires="x14">
            <control shapeId="13320" r:id="rId11" name="Check Box 8">
              <controlPr defaultSize="0" autoFill="0" autoLine="0" autoPict="0">
                <anchor moveWithCells="1">
                  <from>
                    <xdr:col>0</xdr:col>
                    <xdr:colOff>409575</xdr:colOff>
                    <xdr:row>37</xdr:row>
                    <xdr:rowOff>123825</xdr:rowOff>
                  </from>
                  <to>
                    <xdr:col>1</xdr:col>
                    <xdr:colOff>19050</xdr:colOff>
                    <xdr:row>39</xdr:row>
                    <xdr:rowOff>19050</xdr:rowOff>
                  </to>
                </anchor>
              </controlPr>
            </control>
          </mc:Choice>
        </mc:AlternateContent>
        <mc:AlternateContent xmlns:mc="http://schemas.openxmlformats.org/markup-compatibility/2006">
          <mc:Choice Requires="x14">
            <control shapeId="13321" r:id="rId12" name="Check Box 9">
              <controlPr defaultSize="0" autoFill="0" autoLine="0" autoPict="0">
                <anchor moveWithCells="1">
                  <from>
                    <xdr:col>0</xdr:col>
                    <xdr:colOff>409575</xdr:colOff>
                    <xdr:row>38</xdr:row>
                    <xdr:rowOff>123825</xdr:rowOff>
                  </from>
                  <to>
                    <xdr:col>1</xdr:col>
                    <xdr:colOff>19050</xdr:colOff>
                    <xdr:row>40</xdr:row>
                    <xdr:rowOff>19050</xdr:rowOff>
                  </to>
                </anchor>
              </controlPr>
            </control>
          </mc:Choice>
        </mc:AlternateContent>
        <mc:AlternateContent xmlns:mc="http://schemas.openxmlformats.org/markup-compatibility/2006">
          <mc:Choice Requires="x14">
            <control shapeId="13323" r:id="rId13" name="Check Box 11">
              <controlPr defaultSize="0" autoFill="0" autoLine="0" autoPict="0">
                <anchor moveWithCells="1">
                  <from>
                    <xdr:col>0</xdr:col>
                    <xdr:colOff>409575</xdr:colOff>
                    <xdr:row>39</xdr:row>
                    <xdr:rowOff>123825</xdr:rowOff>
                  </from>
                  <to>
                    <xdr:col>1</xdr:col>
                    <xdr:colOff>19050</xdr:colOff>
                    <xdr:row>41</xdr:row>
                    <xdr:rowOff>19050</xdr:rowOff>
                  </to>
                </anchor>
              </controlPr>
            </control>
          </mc:Choice>
        </mc:AlternateContent>
        <mc:AlternateContent xmlns:mc="http://schemas.openxmlformats.org/markup-compatibility/2006">
          <mc:Choice Requires="x14">
            <control shapeId="13324" r:id="rId14" name="Check Box 12">
              <controlPr defaultSize="0" autoFill="0" autoLine="0" autoPict="0">
                <anchor moveWithCells="1">
                  <from>
                    <xdr:col>0</xdr:col>
                    <xdr:colOff>409575</xdr:colOff>
                    <xdr:row>58</xdr:row>
                    <xdr:rowOff>123825</xdr:rowOff>
                  </from>
                  <to>
                    <xdr:col>1</xdr:col>
                    <xdr:colOff>19050</xdr:colOff>
                    <xdr:row>60</xdr:row>
                    <xdr:rowOff>19050</xdr:rowOff>
                  </to>
                </anchor>
              </controlPr>
            </control>
          </mc:Choice>
        </mc:AlternateContent>
        <mc:AlternateContent xmlns:mc="http://schemas.openxmlformats.org/markup-compatibility/2006">
          <mc:Choice Requires="x14">
            <control shapeId="13325" r:id="rId15" name="Check Box 13">
              <controlPr defaultSize="0" autoFill="0" autoLine="0" autoPict="0">
                <anchor moveWithCells="1">
                  <from>
                    <xdr:col>3</xdr:col>
                    <xdr:colOff>257175</xdr:colOff>
                    <xdr:row>58</xdr:row>
                    <xdr:rowOff>133350</xdr:rowOff>
                  </from>
                  <to>
                    <xdr:col>3</xdr:col>
                    <xdr:colOff>561975</xdr:colOff>
                    <xdr:row>60</xdr:row>
                    <xdr:rowOff>19050</xdr:rowOff>
                  </to>
                </anchor>
              </controlPr>
            </control>
          </mc:Choice>
        </mc:AlternateContent>
        <mc:AlternateContent xmlns:mc="http://schemas.openxmlformats.org/markup-compatibility/2006">
          <mc:Choice Requires="x14">
            <control shapeId="13326" r:id="rId16" name="Check Box 14">
              <controlPr defaultSize="0" autoFill="0" autoLine="0" autoPict="0">
                <anchor moveWithCells="1">
                  <from>
                    <xdr:col>0</xdr:col>
                    <xdr:colOff>409575</xdr:colOff>
                    <xdr:row>75</xdr:row>
                    <xdr:rowOff>123825</xdr:rowOff>
                  </from>
                  <to>
                    <xdr:col>1</xdr:col>
                    <xdr:colOff>19050</xdr:colOff>
                    <xdr:row>77</xdr:row>
                    <xdr:rowOff>19050</xdr:rowOff>
                  </to>
                </anchor>
              </controlPr>
            </control>
          </mc:Choice>
        </mc:AlternateContent>
        <mc:AlternateContent xmlns:mc="http://schemas.openxmlformats.org/markup-compatibility/2006">
          <mc:Choice Requires="x14">
            <control shapeId="13327" r:id="rId17" name="Check Box 15">
              <controlPr defaultSize="0" autoFill="0" autoLine="0" autoPict="0">
                <anchor moveWithCells="1">
                  <from>
                    <xdr:col>0</xdr:col>
                    <xdr:colOff>409575</xdr:colOff>
                    <xdr:row>76</xdr:row>
                    <xdr:rowOff>123825</xdr:rowOff>
                  </from>
                  <to>
                    <xdr:col>1</xdr:col>
                    <xdr:colOff>19050</xdr:colOff>
                    <xdr:row>78</xdr:row>
                    <xdr:rowOff>19050</xdr:rowOff>
                  </to>
                </anchor>
              </controlPr>
            </control>
          </mc:Choice>
        </mc:AlternateContent>
        <mc:AlternateContent xmlns:mc="http://schemas.openxmlformats.org/markup-compatibility/2006">
          <mc:Choice Requires="x14">
            <control shapeId="13328" r:id="rId18" name="Check Box 16">
              <controlPr defaultSize="0" autoFill="0" autoLine="0" autoPict="0">
                <anchor moveWithCells="1">
                  <from>
                    <xdr:col>0</xdr:col>
                    <xdr:colOff>409575</xdr:colOff>
                    <xdr:row>77</xdr:row>
                    <xdr:rowOff>123825</xdr:rowOff>
                  </from>
                  <to>
                    <xdr:col>1</xdr:col>
                    <xdr:colOff>19050</xdr:colOff>
                    <xdr:row>79</xdr:row>
                    <xdr:rowOff>19050</xdr:rowOff>
                  </to>
                </anchor>
              </controlPr>
            </control>
          </mc:Choice>
        </mc:AlternateContent>
        <mc:AlternateContent xmlns:mc="http://schemas.openxmlformats.org/markup-compatibility/2006">
          <mc:Choice Requires="x14">
            <control shapeId="13329" r:id="rId19" name="Check Box 17">
              <controlPr defaultSize="0" autoFill="0" autoLine="0" autoPict="0">
                <anchor moveWithCells="1">
                  <from>
                    <xdr:col>0</xdr:col>
                    <xdr:colOff>409575</xdr:colOff>
                    <xdr:row>78</xdr:row>
                    <xdr:rowOff>123825</xdr:rowOff>
                  </from>
                  <to>
                    <xdr:col>1</xdr:col>
                    <xdr:colOff>19050</xdr:colOff>
                    <xdr:row>80</xdr:row>
                    <xdr:rowOff>19050</xdr:rowOff>
                  </to>
                </anchor>
              </controlPr>
            </control>
          </mc:Choice>
        </mc:AlternateContent>
        <mc:AlternateContent xmlns:mc="http://schemas.openxmlformats.org/markup-compatibility/2006">
          <mc:Choice Requires="x14">
            <control shapeId="13330" r:id="rId20" name="Check Box 18">
              <controlPr defaultSize="0" autoFill="0" autoLine="0" autoPict="0">
                <anchor moveWithCells="1">
                  <from>
                    <xdr:col>0</xdr:col>
                    <xdr:colOff>409575</xdr:colOff>
                    <xdr:row>79</xdr:row>
                    <xdr:rowOff>123825</xdr:rowOff>
                  </from>
                  <to>
                    <xdr:col>1</xdr:col>
                    <xdr:colOff>19050</xdr:colOff>
                    <xdr:row>81</xdr:row>
                    <xdr:rowOff>19050</xdr:rowOff>
                  </to>
                </anchor>
              </controlPr>
            </control>
          </mc:Choice>
        </mc:AlternateContent>
        <mc:AlternateContent xmlns:mc="http://schemas.openxmlformats.org/markup-compatibility/2006">
          <mc:Choice Requires="x14">
            <control shapeId="13331" r:id="rId21" name="Check Box 19">
              <controlPr defaultSize="0" autoFill="0" autoLine="0" autoPict="0">
                <anchor moveWithCells="1">
                  <from>
                    <xdr:col>0</xdr:col>
                    <xdr:colOff>409575</xdr:colOff>
                    <xdr:row>80</xdr:row>
                    <xdr:rowOff>123825</xdr:rowOff>
                  </from>
                  <to>
                    <xdr:col>1</xdr:col>
                    <xdr:colOff>19050</xdr:colOff>
                    <xdr:row>82</xdr:row>
                    <xdr:rowOff>19050</xdr:rowOff>
                  </to>
                </anchor>
              </controlPr>
            </control>
          </mc:Choice>
        </mc:AlternateContent>
        <mc:AlternateContent xmlns:mc="http://schemas.openxmlformats.org/markup-compatibility/2006">
          <mc:Choice Requires="x14">
            <control shapeId="13332" r:id="rId22" name="Check Box 20">
              <controlPr defaultSize="0" autoFill="0" autoLine="0" autoPict="0">
                <anchor moveWithCells="1">
                  <from>
                    <xdr:col>0</xdr:col>
                    <xdr:colOff>409575</xdr:colOff>
                    <xdr:row>81</xdr:row>
                    <xdr:rowOff>123825</xdr:rowOff>
                  </from>
                  <to>
                    <xdr:col>1</xdr:col>
                    <xdr:colOff>19050</xdr:colOff>
                    <xdr:row>83</xdr:row>
                    <xdr:rowOff>19050</xdr:rowOff>
                  </to>
                </anchor>
              </controlPr>
            </control>
          </mc:Choice>
        </mc:AlternateContent>
        <mc:AlternateContent xmlns:mc="http://schemas.openxmlformats.org/markup-compatibility/2006">
          <mc:Choice Requires="x14">
            <control shapeId="13333" r:id="rId23" name="Check Box 21">
              <controlPr defaultSize="0" autoFill="0" autoLine="0" autoPict="0">
                <anchor moveWithCells="1">
                  <from>
                    <xdr:col>0</xdr:col>
                    <xdr:colOff>409575</xdr:colOff>
                    <xdr:row>82</xdr:row>
                    <xdr:rowOff>123825</xdr:rowOff>
                  </from>
                  <to>
                    <xdr:col>1</xdr:col>
                    <xdr:colOff>19050</xdr:colOff>
                    <xdr:row>84</xdr:row>
                    <xdr:rowOff>19050</xdr:rowOff>
                  </to>
                </anchor>
              </controlPr>
            </control>
          </mc:Choice>
        </mc:AlternateContent>
        <mc:AlternateContent xmlns:mc="http://schemas.openxmlformats.org/markup-compatibility/2006">
          <mc:Choice Requires="x14">
            <control shapeId="13334" r:id="rId24" name="Check Box 22">
              <controlPr defaultSize="0" autoFill="0" autoLine="0" autoPict="0">
                <anchor moveWithCells="1">
                  <from>
                    <xdr:col>0</xdr:col>
                    <xdr:colOff>409575</xdr:colOff>
                    <xdr:row>101</xdr:row>
                    <xdr:rowOff>123825</xdr:rowOff>
                  </from>
                  <to>
                    <xdr:col>1</xdr:col>
                    <xdr:colOff>19050</xdr:colOff>
                    <xdr:row>103</xdr:row>
                    <xdr:rowOff>19050</xdr:rowOff>
                  </to>
                </anchor>
              </controlPr>
            </control>
          </mc:Choice>
        </mc:AlternateContent>
        <mc:AlternateContent xmlns:mc="http://schemas.openxmlformats.org/markup-compatibility/2006">
          <mc:Choice Requires="x14">
            <control shapeId="13335" r:id="rId25" name="Check Box 23">
              <controlPr defaultSize="0" autoFill="0" autoLine="0" autoPict="0">
                <anchor moveWithCells="1">
                  <from>
                    <xdr:col>3</xdr:col>
                    <xdr:colOff>257175</xdr:colOff>
                    <xdr:row>101</xdr:row>
                    <xdr:rowOff>133350</xdr:rowOff>
                  </from>
                  <to>
                    <xdr:col>3</xdr:col>
                    <xdr:colOff>561975</xdr:colOff>
                    <xdr:row>103</xdr:row>
                    <xdr:rowOff>19050</xdr:rowOff>
                  </to>
                </anchor>
              </controlPr>
            </control>
          </mc:Choice>
        </mc:AlternateContent>
        <mc:AlternateContent xmlns:mc="http://schemas.openxmlformats.org/markup-compatibility/2006">
          <mc:Choice Requires="x14">
            <control shapeId="13336" r:id="rId26" name="Check Box 24">
              <controlPr defaultSize="0" autoFill="0" autoLine="0" autoPict="0">
                <anchor moveWithCells="1">
                  <from>
                    <xdr:col>0</xdr:col>
                    <xdr:colOff>409575</xdr:colOff>
                    <xdr:row>118</xdr:row>
                    <xdr:rowOff>123825</xdr:rowOff>
                  </from>
                  <to>
                    <xdr:col>1</xdr:col>
                    <xdr:colOff>19050</xdr:colOff>
                    <xdr:row>120</xdr:row>
                    <xdr:rowOff>19050</xdr:rowOff>
                  </to>
                </anchor>
              </controlPr>
            </control>
          </mc:Choice>
        </mc:AlternateContent>
        <mc:AlternateContent xmlns:mc="http://schemas.openxmlformats.org/markup-compatibility/2006">
          <mc:Choice Requires="x14">
            <control shapeId="13337" r:id="rId27" name="Check Box 25">
              <controlPr defaultSize="0" autoFill="0" autoLine="0" autoPict="0">
                <anchor moveWithCells="1">
                  <from>
                    <xdr:col>0</xdr:col>
                    <xdr:colOff>409575</xdr:colOff>
                    <xdr:row>119</xdr:row>
                    <xdr:rowOff>123825</xdr:rowOff>
                  </from>
                  <to>
                    <xdr:col>1</xdr:col>
                    <xdr:colOff>19050</xdr:colOff>
                    <xdr:row>121</xdr:row>
                    <xdr:rowOff>19050</xdr:rowOff>
                  </to>
                </anchor>
              </controlPr>
            </control>
          </mc:Choice>
        </mc:AlternateContent>
        <mc:AlternateContent xmlns:mc="http://schemas.openxmlformats.org/markup-compatibility/2006">
          <mc:Choice Requires="x14">
            <control shapeId="13338" r:id="rId28" name="Check Box 26">
              <controlPr defaultSize="0" autoFill="0" autoLine="0" autoPict="0">
                <anchor moveWithCells="1">
                  <from>
                    <xdr:col>0</xdr:col>
                    <xdr:colOff>409575</xdr:colOff>
                    <xdr:row>120</xdr:row>
                    <xdr:rowOff>123825</xdr:rowOff>
                  </from>
                  <to>
                    <xdr:col>1</xdr:col>
                    <xdr:colOff>19050</xdr:colOff>
                    <xdr:row>122</xdr:row>
                    <xdr:rowOff>19050</xdr:rowOff>
                  </to>
                </anchor>
              </controlPr>
            </control>
          </mc:Choice>
        </mc:AlternateContent>
        <mc:AlternateContent xmlns:mc="http://schemas.openxmlformats.org/markup-compatibility/2006">
          <mc:Choice Requires="x14">
            <control shapeId="13339" r:id="rId29" name="Check Box 27">
              <controlPr defaultSize="0" autoFill="0" autoLine="0" autoPict="0">
                <anchor moveWithCells="1">
                  <from>
                    <xdr:col>0</xdr:col>
                    <xdr:colOff>409575</xdr:colOff>
                    <xdr:row>121</xdr:row>
                    <xdr:rowOff>123825</xdr:rowOff>
                  </from>
                  <to>
                    <xdr:col>1</xdr:col>
                    <xdr:colOff>19050</xdr:colOff>
                    <xdr:row>123</xdr:row>
                    <xdr:rowOff>19050</xdr:rowOff>
                  </to>
                </anchor>
              </controlPr>
            </control>
          </mc:Choice>
        </mc:AlternateContent>
        <mc:AlternateContent xmlns:mc="http://schemas.openxmlformats.org/markup-compatibility/2006">
          <mc:Choice Requires="x14">
            <control shapeId="13340" r:id="rId30" name="Check Box 28">
              <controlPr defaultSize="0" autoFill="0" autoLine="0" autoPict="0">
                <anchor moveWithCells="1">
                  <from>
                    <xdr:col>0</xdr:col>
                    <xdr:colOff>409575</xdr:colOff>
                    <xdr:row>122</xdr:row>
                    <xdr:rowOff>123825</xdr:rowOff>
                  </from>
                  <to>
                    <xdr:col>1</xdr:col>
                    <xdr:colOff>19050</xdr:colOff>
                    <xdr:row>124</xdr:row>
                    <xdr:rowOff>19050</xdr:rowOff>
                  </to>
                </anchor>
              </controlPr>
            </control>
          </mc:Choice>
        </mc:AlternateContent>
        <mc:AlternateContent xmlns:mc="http://schemas.openxmlformats.org/markup-compatibility/2006">
          <mc:Choice Requires="x14">
            <control shapeId="13341" r:id="rId31" name="Check Box 29">
              <controlPr defaultSize="0" autoFill="0" autoLine="0" autoPict="0">
                <anchor moveWithCells="1">
                  <from>
                    <xdr:col>0</xdr:col>
                    <xdr:colOff>409575</xdr:colOff>
                    <xdr:row>123</xdr:row>
                    <xdr:rowOff>123825</xdr:rowOff>
                  </from>
                  <to>
                    <xdr:col>1</xdr:col>
                    <xdr:colOff>19050</xdr:colOff>
                    <xdr:row>125</xdr:row>
                    <xdr:rowOff>19050</xdr:rowOff>
                  </to>
                </anchor>
              </controlPr>
            </control>
          </mc:Choice>
        </mc:AlternateContent>
        <mc:AlternateContent xmlns:mc="http://schemas.openxmlformats.org/markup-compatibility/2006">
          <mc:Choice Requires="x14">
            <control shapeId="13342" r:id="rId32" name="Check Box 30">
              <controlPr defaultSize="0" autoFill="0" autoLine="0" autoPict="0">
                <anchor moveWithCells="1">
                  <from>
                    <xdr:col>0</xdr:col>
                    <xdr:colOff>409575</xdr:colOff>
                    <xdr:row>124</xdr:row>
                    <xdr:rowOff>123825</xdr:rowOff>
                  </from>
                  <to>
                    <xdr:col>1</xdr:col>
                    <xdr:colOff>19050</xdr:colOff>
                    <xdr:row>126</xdr:row>
                    <xdr:rowOff>19050</xdr:rowOff>
                  </to>
                </anchor>
              </controlPr>
            </control>
          </mc:Choice>
        </mc:AlternateContent>
        <mc:AlternateContent xmlns:mc="http://schemas.openxmlformats.org/markup-compatibility/2006">
          <mc:Choice Requires="x14">
            <control shapeId="13343" r:id="rId33" name="Check Box 31">
              <controlPr defaultSize="0" autoFill="0" autoLine="0" autoPict="0">
                <anchor moveWithCells="1">
                  <from>
                    <xdr:col>0</xdr:col>
                    <xdr:colOff>409575</xdr:colOff>
                    <xdr:row>125</xdr:row>
                    <xdr:rowOff>123825</xdr:rowOff>
                  </from>
                  <to>
                    <xdr:col>1</xdr:col>
                    <xdr:colOff>19050</xdr:colOff>
                    <xdr:row>127</xdr:row>
                    <xdr:rowOff>19050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pageSetUpPr fitToPage="1"/>
  </sheetPr>
  <dimension ref="A2:F11"/>
  <sheetViews>
    <sheetView showGridLines="0" zoomScaleNormal="100" workbookViewId="0">
      <selection activeCell="A5" sqref="A5"/>
    </sheetView>
  </sheetViews>
  <sheetFormatPr defaultRowHeight="12.75" x14ac:dyDescent="0.2"/>
  <cols>
    <col min="1" max="1" width="76" style="236" customWidth="1"/>
  </cols>
  <sheetData>
    <row r="2" spans="1:6" x14ac:dyDescent="0.2">
      <c r="D2" s="551" t="s">
        <v>307</v>
      </c>
      <c r="E2" s="552"/>
      <c r="F2" s="553"/>
    </row>
    <row r="5" spans="1:6" x14ac:dyDescent="0.2">
      <c r="A5" s="476" t="s">
        <v>130</v>
      </c>
    </row>
    <row r="6" spans="1:6" x14ac:dyDescent="0.2">
      <c r="A6" s="171"/>
    </row>
    <row r="7" spans="1:6" ht="25.5" x14ac:dyDescent="0.2">
      <c r="A7" s="171" t="s">
        <v>133</v>
      </c>
    </row>
    <row r="8" spans="1:6" x14ac:dyDescent="0.2">
      <c r="A8" s="171"/>
    </row>
    <row r="9" spans="1:6" ht="25.5" x14ac:dyDescent="0.2">
      <c r="A9" s="171" t="s">
        <v>134</v>
      </c>
    </row>
    <row r="10" spans="1:6" x14ac:dyDescent="0.2">
      <c r="A10" s="171"/>
    </row>
    <row r="11" spans="1:6" x14ac:dyDescent="0.2">
      <c r="A11" s="171" t="s">
        <v>147</v>
      </c>
    </row>
  </sheetData>
  <sheetProtection selectLockedCells="1"/>
  <customSheetViews>
    <customSheetView guid="{4B7031FE-A209-4425-A537-9C5805C2F335}" scale="130">
      <selection activeCell="M13" sqref="M13"/>
      <pageMargins left="0.39370078740157483" right="0.39370078740157483" top="0.39370078740157483" bottom="0.39370078740157483" header="0.51181102362204722" footer="0.51181102362204722"/>
      <pageSetup paperSize="9" orientation="portrait" r:id="rId1"/>
      <headerFooter alignWithMargins="0"/>
    </customSheetView>
  </customSheetViews>
  <mergeCells count="1">
    <mergeCell ref="D2:F2"/>
  </mergeCells>
  <hyperlinks>
    <hyperlink ref="D2:F2" location="'Aloita tästä'!A1" display="PALAA TÄSTÄ KANSISIVULLE"/>
  </hyperlinks>
  <pageMargins left="0.39370078740157483" right="0.70866141732283472" top="0.39370078740157483" bottom="0.78740157480314965" header="0.31496062992125984" footer="0.31496062992125984"/>
  <pageSetup paperSize="9" orientation="portrait" r:id="rId2"/>
  <drawing r:id="rId3"/>
  <legacyDrawing r:id="rId4"/>
  <mc:AlternateContent xmlns:mc="http://schemas.openxmlformats.org/markup-compatibility/2006">
    <mc:Choice Requires="x14">
      <controls>
        <mc:AlternateContent xmlns:mc="http://schemas.openxmlformats.org/markup-compatibility/2006">
          <mc:Choice Requires="x14">
            <control shapeId="7172" r:id="rId5" name="Check Box 4">
              <controlPr defaultSize="0" autoFill="0" autoLine="0" autoPict="0">
                <anchor moveWithCells="1">
                  <from>
                    <xdr:col>0</xdr:col>
                    <xdr:colOff>0</xdr:colOff>
                    <xdr:row>142</xdr:row>
                    <xdr:rowOff>133350</xdr:rowOff>
                  </from>
                  <to>
                    <xdr:col>0</xdr:col>
                    <xdr:colOff>304800</xdr:colOff>
                    <xdr:row>144</xdr:row>
                    <xdr:rowOff>28575</xdr:rowOff>
                  </to>
                </anchor>
              </controlPr>
            </control>
          </mc:Choice>
        </mc:AlternateContent>
        <mc:AlternateContent xmlns:mc="http://schemas.openxmlformats.org/markup-compatibility/2006">
          <mc:Choice Requires="x14">
            <control shapeId="7173" r:id="rId6" name="Check Box 5">
              <controlPr defaultSize="0" autoFill="0" autoLine="0" autoPict="0">
                <anchor moveWithCells="1">
                  <from>
                    <xdr:col>0</xdr:col>
                    <xdr:colOff>0</xdr:colOff>
                    <xdr:row>143</xdr:row>
                    <xdr:rowOff>133350</xdr:rowOff>
                  </from>
                  <to>
                    <xdr:col>0</xdr:col>
                    <xdr:colOff>304800</xdr:colOff>
                    <xdr:row>145</xdr:row>
                    <xdr:rowOff>28575</xdr:rowOff>
                  </to>
                </anchor>
              </controlPr>
            </control>
          </mc:Choice>
        </mc:AlternateContent>
        <mc:AlternateContent xmlns:mc="http://schemas.openxmlformats.org/markup-compatibility/2006">
          <mc:Choice Requires="x14">
            <control shapeId="7174" r:id="rId7" name="Check Box 6">
              <controlPr defaultSize="0" autoFill="0" autoLine="0" autoPict="0">
                <anchor moveWithCells="1">
                  <from>
                    <xdr:col>0</xdr:col>
                    <xdr:colOff>0</xdr:colOff>
                    <xdr:row>147</xdr:row>
                    <xdr:rowOff>133350</xdr:rowOff>
                  </from>
                  <to>
                    <xdr:col>0</xdr:col>
                    <xdr:colOff>323850</xdr:colOff>
                    <xdr:row>149</xdr:row>
                    <xdr:rowOff>28575</xdr:rowOff>
                  </to>
                </anchor>
              </controlPr>
            </control>
          </mc:Choice>
        </mc:AlternateContent>
        <mc:AlternateContent xmlns:mc="http://schemas.openxmlformats.org/markup-compatibility/2006">
          <mc:Choice Requires="x14">
            <control shapeId="7175" r:id="rId8" name="Check Box 7">
              <controlPr defaultSize="0" autoFill="0" autoLine="0" autoPict="0">
                <anchor moveWithCells="1">
                  <from>
                    <xdr:col>0</xdr:col>
                    <xdr:colOff>0</xdr:colOff>
                    <xdr:row>145</xdr:row>
                    <xdr:rowOff>133350</xdr:rowOff>
                  </from>
                  <to>
                    <xdr:col>0</xdr:col>
                    <xdr:colOff>304800</xdr:colOff>
                    <xdr:row>147</xdr:row>
                    <xdr:rowOff>28575</xdr:rowOff>
                  </to>
                </anchor>
              </controlPr>
            </control>
          </mc:Choice>
        </mc:AlternateContent>
        <mc:AlternateContent xmlns:mc="http://schemas.openxmlformats.org/markup-compatibility/2006">
          <mc:Choice Requires="x14">
            <control shapeId="7176" r:id="rId9" name="Check Box 8">
              <controlPr defaultSize="0" autoFill="0" autoLine="0" autoPict="0">
                <anchor moveWithCells="1">
                  <from>
                    <xdr:col>0</xdr:col>
                    <xdr:colOff>0</xdr:colOff>
                    <xdr:row>148</xdr:row>
                    <xdr:rowOff>133350</xdr:rowOff>
                  </from>
                  <to>
                    <xdr:col>0</xdr:col>
                    <xdr:colOff>323850</xdr:colOff>
                    <xdr:row>150</xdr:row>
                    <xdr:rowOff>28575</xdr:rowOff>
                  </to>
                </anchor>
              </controlPr>
            </control>
          </mc:Choice>
        </mc:AlternateContent>
        <mc:AlternateContent xmlns:mc="http://schemas.openxmlformats.org/markup-compatibility/2006">
          <mc:Choice Requires="x14">
            <control shapeId="7177" r:id="rId10" name="Check Box 9">
              <controlPr defaultSize="0" autoFill="0" autoLine="0" autoPict="0">
                <anchor moveWithCells="1">
                  <from>
                    <xdr:col>0</xdr:col>
                    <xdr:colOff>0</xdr:colOff>
                    <xdr:row>152</xdr:row>
                    <xdr:rowOff>133350</xdr:rowOff>
                  </from>
                  <to>
                    <xdr:col>0</xdr:col>
                    <xdr:colOff>323850</xdr:colOff>
                    <xdr:row>154</xdr:row>
                    <xdr:rowOff>28575</xdr:rowOff>
                  </to>
                </anchor>
              </controlPr>
            </control>
          </mc:Choice>
        </mc:AlternateContent>
        <mc:AlternateContent xmlns:mc="http://schemas.openxmlformats.org/markup-compatibility/2006">
          <mc:Choice Requires="x14">
            <control shapeId="7178" r:id="rId11" name="Check Box 10">
              <controlPr defaultSize="0" autoFill="0" autoLine="0" autoPict="0">
                <anchor moveWithCells="1">
                  <from>
                    <xdr:col>0</xdr:col>
                    <xdr:colOff>0</xdr:colOff>
                    <xdr:row>151</xdr:row>
                    <xdr:rowOff>133350</xdr:rowOff>
                  </from>
                  <to>
                    <xdr:col>0</xdr:col>
                    <xdr:colOff>323850</xdr:colOff>
                    <xdr:row>153</xdr:row>
                    <xdr:rowOff>28575</xdr:rowOff>
                  </to>
                </anchor>
              </controlPr>
            </control>
          </mc:Choice>
        </mc:AlternateContent>
        <mc:AlternateContent xmlns:mc="http://schemas.openxmlformats.org/markup-compatibility/2006">
          <mc:Choice Requires="x14">
            <control shapeId="7179" r:id="rId12" name="Check Box 11">
              <controlPr defaultSize="0" autoFill="0" autoLine="0" autoPict="0">
                <anchor moveWithCells="1">
                  <from>
                    <xdr:col>0</xdr:col>
                    <xdr:colOff>0</xdr:colOff>
                    <xdr:row>144</xdr:row>
                    <xdr:rowOff>123825</xdr:rowOff>
                  </from>
                  <to>
                    <xdr:col>0</xdr:col>
                    <xdr:colOff>323850</xdr:colOff>
                    <xdr:row>146</xdr:row>
                    <xdr:rowOff>19050</xdr:rowOff>
                  </to>
                </anchor>
              </controlPr>
            </control>
          </mc:Choice>
        </mc:AlternateContent>
        <mc:AlternateContent xmlns:mc="http://schemas.openxmlformats.org/markup-compatibility/2006">
          <mc:Choice Requires="x14">
            <control shapeId="7180" r:id="rId13" name="Check Box 12">
              <controlPr defaultSize="0" autoFill="0" autoLine="0" autoPict="0">
                <anchor moveWithCells="1">
                  <from>
                    <xdr:col>0</xdr:col>
                    <xdr:colOff>0</xdr:colOff>
                    <xdr:row>150</xdr:row>
                    <xdr:rowOff>133350</xdr:rowOff>
                  </from>
                  <to>
                    <xdr:col>0</xdr:col>
                    <xdr:colOff>323850</xdr:colOff>
                    <xdr:row>152</xdr:row>
                    <xdr:rowOff>28575</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3:I30"/>
  <sheetViews>
    <sheetView showGridLines="0" workbookViewId="0">
      <selection activeCell="G3" sqref="G3:I3"/>
    </sheetView>
  </sheetViews>
  <sheetFormatPr defaultRowHeight="12.75" x14ac:dyDescent="0.2"/>
  <cols>
    <col min="1" max="1" width="61" customWidth="1"/>
    <col min="2" max="2" width="9.42578125" customWidth="1"/>
    <col min="3" max="3" width="11.42578125" bestFit="1" customWidth="1"/>
  </cols>
  <sheetData>
    <row r="3" spans="1:9" x14ac:dyDescent="0.2">
      <c r="G3" s="551" t="s">
        <v>307</v>
      </c>
      <c r="H3" s="552"/>
      <c r="I3" s="553"/>
    </row>
    <row r="6" spans="1:9" x14ac:dyDescent="0.2">
      <c r="A6" s="139" t="s">
        <v>149</v>
      </c>
      <c r="B6" s="140"/>
      <c r="C6" s="139"/>
    </row>
    <row r="7" spans="1:9" x14ac:dyDescent="0.2">
      <c r="A7" s="140"/>
      <c r="B7" s="140"/>
      <c r="C7" s="140"/>
    </row>
    <row r="8" spans="1:9" x14ac:dyDescent="0.2">
      <c r="A8" s="296" t="s">
        <v>150</v>
      </c>
      <c r="B8" s="297"/>
      <c r="C8" s="298"/>
    </row>
    <row r="9" spans="1:9" x14ac:dyDescent="0.2">
      <c r="A9" s="140"/>
      <c r="B9" s="140"/>
      <c r="C9" s="140"/>
    </row>
    <row r="10" spans="1:9" x14ac:dyDescent="0.2">
      <c r="A10" s="299" t="s">
        <v>146</v>
      </c>
      <c r="B10" s="300"/>
      <c r="C10" s="301"/>
    </row>
    <row r="11" spans="1:9" ht="60.75" customHeight="1" x14ac:dyDescent="0.2">
      <c r="A11" s="615">
        <f>N_HankkeenNimi</f>
        <v>0</v>
      </c>
      <c r="B11" s="615"/>
      <c r="C11" s="615"/>
    </row>
    <row r="12" spans="1:9" x14ac:dyDescent="0.2">
      <c r="A12" s="140"/>
      <c r="B12" s="140"/>
      <c r="C12" s="140"/>
    </row>
    <row r="13" spans="1:9" ht="12.75" customHeight="1" x14ac:dyDescent="0.2">
      <c r="A13" s="140"/>
      <c r="C13" s="302" t="s">
        <v>151</v>
      </c>
    </row>
    <row r="14" spans="1:9" ht="12.75" customHeight="1" x14ac:dyDescent="0.2">
      <c r="A14" s="299" t="s">
        <v>152</v>
      </c>
      <c r="B14" s="301"/>
      <c r="C14" s="141" t="s">
        <v>7</v>
      </c>
    </row>
    <row r="15" spans="1:9" ht="12.75" customHeight="1" x14ac:dyDescent="0.2">
      <c r="A15" s="142"/>
      <c r="C15" s="142"/>
    </row>
    <row r="16" spans="1:9" ht="12.75" customHeight="1" x14ac:dyDescent="0.2">
      <c r="A16" s="143"/>
      <c r="C16" s="302" t="s">
        <v>151</v>
      </c>
    </row>
    <row r="17" spans="1:7" ht="12.75" customHeight="1" x14ac:dyDescent="0.2">
      <c r="A17" s="299" t="s">
        <v>153</v>
      </c>
      <c r="B17" s="301"/>
      <c r="C17" s="145">
        <v>0.17</v>
      </c>
      <c r="G17" s="178"/>
    </row>
    <row r="18" spans="1:7" ht="12.75" customHeight="1" x14ac:dyDescent="0.2">
      <c r="A18" s="140"/>
      <c r="C18" s="140"/>
      <c r="G18" s="24"/>
    </row>
    <row r="19" spans="1:7" x14ac:dyDescent="0.2">
      <c r="A19" s="140"/>
      <c r="C19" s="140"/>
    </row>
    <row r="20" spans="1:7" ht="12.75" customHeight="1" x14ac:dyDescent="0.2">
      <c r="A20" s="140"/>
      <c r="C20" s="302" t="s">
        <v>151</v>
      </c>
    </row>
    <row r="21" spans="1:7" x14ac:dyDescent="0.2">
      <c r="A21" s="299" t="s">
        <v>154</v>
      </c>
      <c r="B21" s="301"/>
      <c r="C21" s="338">
        <v>0.75</v>
      </c>
    </row>
    <row r="22" spans="1:7" x14ac:dyDescent="0.2">
      <c r="A22" s="140"/>
      <c r="B22" s="140"/>
      <c r="C22" s="140"/>
    </row>
    <row r="23" spans="1:7" x14ac:dyDescent="0.2">
      <c r="A23" s="140"/>
      <c r="B23" s="140"/>
      <c r="C23" s="140"/>
    </row>
    <row r="24" spans="1:7" x14ac:dyDescent="0.2">
      <c r="A24" s="140"/>
      <c r="B24" s="140"/>
      <c r="C24" s="140"/>
    </row>
    <row r="25" spans="1:7" x14ac:dyDescent="0.2">
      <c r="A25" s="140"/>
      <c r="B25" s="140"/>
      <c r="C25" s="140"/>
    </row>
    <row r="26" spans="1:7" x14ac:dyDescent="0.2">
      <c r="A26" s="299" t="s">
        <v>148</v>
      </c>
      <c r="B26" s="300"/>
      <c r="C26" s="301"/>
    </row>
    <row r="27" spans="1:7" x14ac:dyDescent="0.2">
      <c r="A27" s="616"/>
      <c r="B27" s="617"/>
      <c r="C27" s="618"/>
    </row>
    <row r="28" spans="1:7" x14ac:dyDescent="0.2">
      <c r="A28" s="619"/>
      <c r="B28" s="620"/>
      <c r="C28" s="621"/>
    </row>
    <row r="29" spans="1:7" x14ac:dyDescent="0.2">
      <c r="A29" s="619"/>
      <c r="B29" s="620"/>
      <c r="C29" s="621"/>
    </row>
    <row r="30" spans="1:7" x14ac:dyDescent="0.2">
      <c r="A30" s="622"/>
      <c r="B30" s="623"/>
      <c r="C30" s="624"/>
    </row>
  </sheetData>
  <sheetProtection selectLockedCells="1"/>
  <mergeCells count="3">
    <mergeCell ref="A11:C11"/>
    <mergeCell ref="A27:C30"/>
    <mergeCell ref="G3:I3"/>
  </mergeCells>
  <dataValidations count="4">
    <dataValidation allowBlank="1" showInputMessage="1" showErrorMessage="1" promptTitle="OHJE" prompt="Hankkeen nimen täytyy olla sama kuin hakulomakkeella." sqref="B10:C10"/>
    <dataValidation type="list" showInputMessage="1" showErrorMessage="1" promptTitle="OHJE" prompt="Arvonlisävero on tukikelpoinen kustannus, jos hakija ei saa siitä palautusta, ja se jää hakijalle lopulliseksi kustannukseksi. Hanketoteuttajan on toimitettava tätä hanketta koskeva verottajan ALV-ohjaus ensimmäisen maksatushakemuksen yhteydessä." sqref="C14">
      <formula1>"Kyllä, Ei"</formula1>
    </dataValidation>
    <dataValidation type="list" allowBlank="1" showInputMessage="1" showErrorMessage="1" promptTitle="OHJE" prompt="Prosenttimääräisenä korvattavien kustannusten osuus lasketaan prosenttiosuutena hankkeen henkilöstökustannuksista." sqref="C17">
      <formula1>"0%,15%,17%"</formula1>
    </dataValidation>
    <dataValidation type="decimal" allowBlank="1" showInputMessage="1" showErrorMessage="1" promptTitle="OHJE" prompt="Pääsääntöinen rahoitusprosentti on 75 %." sqref="C21">
      <formula1>0</formula1>
      <formula2>1</formula2>
    </dataValidation>
  </dataValidations>
  <hyperlinks>
    <hyperlink ref="G3:I3" location="'Aloita tästä'!A1" display="PALAA TÄSTÄ KANSISIVULLE"/>
  </hyperlinks>
  <pageMargins left="0.39370078740157483" right="0.70866141732283472" top="0.39370078740157483" bottom="0.78740157480314965" header="0.31496062992125984" footer="0.31496062992125984"/>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3:S35"/>
  <sheetViews>
    <sheetView showGridLines="0" workbookViewId="0">
      <selection activeCell="M3" sqref="M3:O3"/>
    </sheetView>
  </sheetViews>
  <sheetFormatPr defaultRowHeight="12.75" x14ac:dyDescent="0.2"/>
  <cols>
    <col min="1" max="1" width="19.85546875" customWidth="1"/>
    <col min="2" max="2" width="15.85546875" customWidth="1"/>
    <col min="3" max="3" width="16.140625" bestFit="1" customWidth="1"/>
    <col min="4" max="4" width="10.5703125" bestFit="1" customWidth="1"/>
    <col min="5" max="5" width="8.7109375" bestFit="1" customWidth="1"/>
    <col min="6" max="6" width="11.28515625" bestFit="1" customWidth="1"/>
    <col min="7" max="7" width="11.85546875" bestFit="1" customWidth="1"/>
    <col min="8" max="8" width="13.5703125" customWidth="1"/>
    <col min="9" max="9" width="3.28515625" customWidth="1"/>
  </cols>
  <sheetData>
    <row r="3" spans="1:19" x14ac:dyDescent="0.2">
      <c r="M3" s="551" t="s">
        <v>307</v>
      </c>
      <c r="N3" s="552"/>
      <c r="O3" s="553"/>
    </row>
    <row r="5" spans="1:19" x14ac:dyDescent="0.2">
      <c r="A5" s="299" t="s">
        <v>146</v>
      </c>
      <c r="B5" s="300"/>
      <c r="C5" s="300"/>
      <c r="D5" s="300"/>
      <c r="E5" s="300"/>
      <c r="F5" s="300"/>
      <c r="G5" s="300"/>
      <c r="H5" s="301"/>
    </row>
    <row r="6" spans="1:19" ht="60.75" customHeight="1" x14ac:dyDescent="0.2">
      <c r="A6" s="625">
        <f>N_HankkeenNimi</f>
        <v>0</v>
      </c>
      <c r="B6" s="626"/>
      <c r="C6" s="626"/>
      <c r="D6" s="626"/>
      <c r="E6" s="626"/>
      <c r="F6" s="626"/>
      <c r="G6" s="626"/>
      <c r="H6" s="627"/>
    </row>
    <row r="8" spans="1:19" ht="15" x14ac:dyDescent="0.2">
      <c r="A8" s="637" t="s">
        <v>155</v>
      </c>
      <c r="B8" s="638"/>
      <c r="C8" s="638"/>
      <c r="D8" s="638"/>
      <c r="E8" s="638"/>
      <c r="F8" s="638"/>
      <c r="G8" s="638"/>
      <c r="H8" s="304">
        <f>H21+H29</f>
        <v>0</v>
      </c>
      <c r="Q8" s="147"/>
      <c r="R8" s="33"/>
    </row>
    <row r="10" spans="1:19" ht="15" x14ac:dyDescent="0.2">
      <c r="A10" s="305" t="s">
        <v>156</v>
      </c>
      <c r="B10" s="305" t="s">
        <v>157</v>
      </c>
      <c r="C10" s="305" t="s">
        <v>158</v>
      </c>
      <c r="D10" s="305" t="s">
        <v>159</v>
      </c>
      <c r="E10" s="305" t="s">
        <v>160</v>
      </c>
      <c r="F10" s="305" t="s">
        <v>161</v>
      </c>
      <c r="G10" s="305" t="s">
        <v>162</v>
      </c>
      <c r="H10" s="306" t="s">
        <v>163</v>
      </c>
      <c r="R10" s="147"/>
      <c r="S10" s="33"/>
    </row>
    <row r="11" spans="1:19" x14ac:dyDescent="0.2">
      <c r="A11" s="148" t="s">
        <v>164</v>
      </c>
      <c r="B11" s="148"/>
      <c r="C11" s="149"/>
      <c r="D11" s="149"/>
      <c r="E11" s="150"/>
      <c r="F11" s="151">
        <v>0</v>
      </c>
      <c r="G11" s="151">
        <v>0</v>
      </c>
      <c r="H11" s="152">
        <f>(D11*E11)+(D11*E11*F11)+(D11*E11*G11)+(D11*E11*G11*F11)</f>
        <v>0</v>
      </c>
      <c r="J11" s="154" t="s">
        <v>306</v>
      </c>
      <c r="R11" s="147"/>
      <c r="S11" s="33"/>
    </row>
    <row r="12" spans="1:19" x14ac:dyDescent="0.2">
      <c r="A12" s="148" t="s">
        <v>165</v>
      </c>
      <c r="B12" s="148"/>
      <c r="C12" s="149"/>
      <c r="D12" s="149"/>
      <c r="E12" s="150"/>
      <c r="F12" s="151"/>
      <c r="G12" s="151"/>
      <c r="H12" s="152">
        <f t="shared" ref="H12:H20" si="0">(D12*E12)+(D12*E12*F12)+(D12*E12*G12)+(D12*E12*G12*F12)</f>
        <v>0</v>
      </c>
      <c r="R12" s="147"/>
      <c r="S12" s="33"/>
    </row>
    <row r="13" spans="1:19" x14ac:dyDescent="0.2">
      <c r="A13" s="148" t="s">
        <v>166</v>
      </c>
      <c r="B13" s="148"/>
      <c r="C13" s="149"/>
      <c r="D13" s="149"/>
      <c r="E13" s="150"/>
      <c r="F13" s="151"/>
      <c r="G13" s="151"/>
      <c r="H13" s="152">
        <f t="shared" si="0"/>
        <v>0</v>
      </c>
      <c r="R13" s="147"/>
      <c r="S13" s="33"/>
    </row>
    <row r="14" spans="1:19" x14ac:dyDescent="0.2">
      <c r="A14" s="148" t="s">
        <v>167</v>
      </c>
      <c r="B14" s="148"/>
      <c r="C14" s="149"/>
      <c r="D14" s="149"/>
      <c r="E14" s="150"/>
      <c r="F14" s="151"/>
      <c r="G14" s="151"/>
      <c r="H14" s="152">
        <f t="shared" si="0"/>
        <v>0</v>
      </c>
      <c r="R14" s="147"/>
      <c r="S14" s="33"/>
    </row>
    <row r="15" spans="1:19" x14ac:dyDescent="0.2">
      <c r="A15" s="148" t="s">
        <v>168</v>
      </c>
      <c r="B15" s="148"/>
      <c r="C15" s="149"/>
      <c r="D15" s="149"/>
      <c r="E15" s="150"/>
      <c r="F15" s="151"/>
      <c r="G15" s="151"/>
      <c r="H15" s="152">
        <f t="shared" si="0"/>
        <v>0</v>
      </c>
    </row>
    <row r="16" spans="1:19" x14ac:dyDescent="0.2">
      <c r="A16" s="148" t="s">
        <v>169</v>
      </c>
      <c r="B16" s="148"/>
      <c r="C16" s="149"/>
      <c r="D16" s="149"/>
      <c r="E16" s="150"/>
      <c r="F16" s="151"/>
      <c r="G16" s="151"/>
      <c r="H16" s="152">
        <f t="shared" si="0"/>
        <v>0</v>
      </c>
    </row>
    <row r="17" spans="1:8" x14ac:dyDescent="0.2">
      <c r="A17" s="148" t="s">
        <v>170</v>
      </c>
      <c r="B17" s="148"/>
      <c r="C17" s="149"/>
      <c r="D17" s="149"/>
      <c r="E17" s="150"/>
      <c r="F17" s="151"/>
      <c r="G17" s="151"/>
      <c r="H17" s="152">
        <f t="shared" si="0"/>
        <v>0</v>
      </c>
    </row>
    <row r="18" spans="1:8" x14ac:dyDescent="0.2">
      <c r="A18" s="148" t="s">
        <v>171</v>
      </c>
      <c r="B18" s="148"/>
      <c r="C18" s="149"/>
      <c r="D18" s="149"/>
      <c r="E18" s="150"/>
      <c r="F18" s="151"/>
      <c r="G18" s="151"/>
      <c r="H18" s="152">
        <f t="shared" si="0"/>
        <v>0</v>
      </c>
    </row>
    <row r="19" spans="1:8" x14ac:dyDescent="0.2">
      <c r="A19" s="148" t="s">
        <v>172</v>
      </c>
      <c r="B19" s="148"/>
      <c r="C19" s="149"/>
      <c r="D19" s="149"/>
      <c r="E19" s="150"/>
      <c r="F19" s="151"/>
      <c r="G19" s="151"/>
      <c r="H19" s="152">
        <f t="shared" si="0"/>
        <v>0</v>
      </c>
    </row>
    <row r="20" spans="1:8" x14ac:dyDescent="0.2">
      <c r="A20" s="148" t="s">
        <v>173</v>
      </c>
      <c r="B20" s="148"/>
      <c r="C20" s="149"/>
      <c r="D20" s="149"/>
      <c r="E20" s="150"/>
      <c r="F20" s="151"/>
      <c r="G20" s="151"/>
      <c r="H20" s="152">
        <f t="shared" si="0"/>
        <v>0</v>
      </c>
    </row>
    <row r="21" spans="1:8" x14ac:dyDescent="0.2">
      <c r="G21" s="307" t="s">
        <v>174</v>
      </c>
      <c r="H21" s="308">
        <f>SUM(H11:H20)</f>
        <v>0</v>
      </c>
    </row>
    <row r="24" spans="1:8" ht="15" x14ac:dyDescent="0.2">
      <c r="A24" s="639" t="s">
        <v>175</v>
      </c>
      <c r="B24" s="640"/>
      <c r="C24" s="640"/>
      <c r="D24" s="640"/>
      <c r="E24" s="640"/>
      <c r="F24" s="640"/>
      <c r="G24" s="641"/>
      <c r="H24" s="306" t="s">
        <v>163</v>
      </c>
    </row>
    <row r="25" spans="1:8" x14ac:dyDescent="0.2">
      <c r="A25" s="642"/>
      <c r="B25" s="643"/>
      <c r="C25" s="643"/>
      <c r="D25" s="643"/>
      <c r="E25" s="643"/>
      <c r="F25" s="643"/>
      <c r="G25" s="644"/>
      <c r="H25" s="153">
        <v>0</v>
      </c>
    </row>
    <row r="26" spans="1:8" x14ac:dyDescent="0.2">
      <c r="A26" s="642"/>
      <c r="B26" s="643"/>
      <c r="C26" s="643"/>
      <c r="D26" s="643"/>
      <c r="E26" s="643"/>
      <c r="F26" s="643"/>
      <c r="G26" s="644"/>
      <c r="H26" s="153">
        <v>0</v>
      </c>
    </row>
    <row r="27" spans="1:8" x14ac:dyDescent="0.2">
      <c r="A27" s="642"/>
      <c r="B27" s="643"/>
      <c r="C27" s="643"/>
      <c r="D27" s="643"/>
      <c r="E27" s="643"/>
      <c r="F27" s="643"/>
      <c r="G27" s="644"/>
      <c r="H27" s="153">
        <v>0</v>
      </c>
    </row>
    <row r="28" spans="1:8" x14ac:dyDescent="0.2">
      <c r="A28" s="642"/>
      <c r="B28" s="643"/>
      <c r="C28" s="643"/>
      <c r="D28" s="643"/>
      <c r="E28" s="643"/>
      <c r="F28" s="643"/>
      <c r="G28" s="644"/>
      <c r="H28" s="153">
        <v>0</v>
      </c>
    </row>
    <row r="29" spans="1:8" x14ac:dyDescent="0.2">
      <c r="G29" s="307" t="s">
        <v>174</v>
      </c>
      <c r="H29" s="308">
        <f>SUM(H25:H28)</f>
        <v>0</v>
      </c>
    </row>
    <row r="31" spans="1:8" x14ac:dyDescent="0.2">
      <c r="A31" s="299" t="s">
        <v>148</v>
      </c>
      <c r="B31" s="300"/>
      <c r="C31" s="300"/>
      <c r="D31" s="300"/>
      <c r="E31" s="300"/>
      <c r="F31" s="300"/>
      <c r="G31" s="300"/>
      <c r="H31" s="301"/>
    </row>
    <row r="32" spans="1:8" x14ac:dyDescent="0.2">
      <c r="A32" s="628"/>
      <c r="B32" s="629"/>
      <c r="C32" s="629"/>
      <c r="D32" s="629"/>
      <c r="E32" s="629"/>
      <c r="F32" s="629"/>
      <c r="G32" s="629"/>
      <c r="H32" s="630"/>
    </row>
    <row r="33" spans="1:8" x14ac:dyDescent="0.2">
      <c r="A33" s="631"/>
      <c r="B33" s="632"/>
      <c r="C33" s="632"/>
      <c r="D33" s="632"/>
      <c r="E33" s="632"/>
      <c r="F33" s="632"/>
      <c r="G33" s="632"/>
      <c r="H33" s="633"/>
    </row>
    <row r="34" spans="1:8" x14ac:dyDescent="0.2">
      <c r="A34" s="631"/>
      <c r="B34" s="632"/>
      <c r="C34" s="632"/>
      <c r="D34" s="632"/>
      <c r="E34" s="632"/>
      <c r="F34" s="632"/>
      <c r="G34" s="632"/>
      <c r="H34" s="633"/>
    </row>
    <row r="35" spans="1:8" x14ac:dyDescent="0.2">
      <c r="A35" s="634"/>
      <c r="B35" s="635"/>
      <c r="C35" s="635"/>
      <c r="D35" s="635"/>
      <c r="E35" s="635"/>
      <c r="F35" s="635"/>
      <c r="G35" s="635"/>
      <c r="H35" s="636"/>
    </row>
  </sheetData>
  <sheetProtection selectLockedCells="1"/>
  <mergeCells count="9">
    <mergeCell ref="A6:H6"/>
    <mergeCell ref="A32:H35"/>
    <mergeCell ref="M3:O3"/>
    <mergeCell ref="A8:G8"/>
    <mergeCell ref="A24:G24"/>
    <mergeCell ref="A25:G25"/>
    <mergeCell ref="A26:G26"/>
    <mergeCell ref="A27:G27"/>
    <mergeCell ref="A28:G28"/>
  </mergeCells>
  <dataValidations count="14">
    <dataValidation allowBlank="1" showInputMessage="1" showErrorMessage="1" promptTitle="OHJE" prompt="Voit halutessasi antaa lisätietoja hankkeen henkilöstökuluihin liittyen." sqref="A32"/>
    <dataValidation errorStyle="warning" allowBlank="1" showInputMessage="1" showErrorMessage="1" errorTitle="fadsfasd" error="fadfdsaffadsfdsa" sqref="D12:D20"/>
    <dataValidation type="list" allowBlank="1" showInputMessage="1" showErrorMessage="1" sqref="C12:C20">
      <formula1>"Kuukausipalkka, Tuntipalkka,"</formula1>
    </dataValidation>
    <dataValidation allowBlank="1" showInputMessage="1" showErrorMessage="1" promptTitle="OHJE" prompt="Määritä lomarahaprosentti yhden prosenttiyksikön tarkkuudella. " sqref="G11"/>
    <dataValidation errorStyle="warning" allowBlank="1" showInputMessage="1" showErrorMessage="1" errorTitle="fadsfasd" error="fadfdsaffadsfdsa" promptTitle="OHJE" prompt="Määritä valinnan mukaisesti hankkeelle tehtävien kuukausien tai tuntien lukumäärä numeroina." sqref="D11"/>
    <dataValidation allowBlank="1" showInputMessage="1" showErrorMessage="1" promptTitle="OHJE" prompt="Hankkeen tukikelpoisia muita henkilöstökuluja ovat esimerkiksi ulkomaanedustuksen lakisääteiset korvaukset. " sqref="A24:G24"/>
    <dataValidation allowBlank="1" showErrorMessage="1" promptTitle="OHJE" prompt="Kirjatkaa tähän lomaraha kahden desimaalin tarkkuudella." sqref="H11:H20"/>
    <dataValidation type="list" allowBlank="1" showInputMessage="1" showErrorMessage="1" promptTitle="OHJE" prompt="Määritä tehtävän palkka joko tunti- tai kuukausipalkkaperusteisena. Hankkeessa osa-aikaisesti työskentelevien henkilöiden osalta kustannukset budjetoidaan aina tuntipalkan perusteella. " sqref="C11">
      <formula1>"Kuukausipalkka, Tuntipalkka,"</formula1>
    </dataValidation>
    <dataValidation allowBlank="1" showInputMessage="1" showErrorMessage="1" promptTitle="OHJE" prompt="Henkilöstökustannukset budjetoidaan tehtävittäin, ei henkilöittäin." sqref="A11"/>
    <dataValidation allowBlank="1" showInputMessage="1" showErrorMessage="1" promptTitle="OHJE" prompt="Kirjaa tähän muut lakisääteiset henkilöstökustannukset." sqref="A25:G25"/>
    <dataValidation allowBlank="1" showInputMessage="1" showErrorMessage="1" promptTitle="OHJE" prompt="Kuvaa tehtävänkuvauksessa tehtävät mahdollisimman tarkkaan. Tehtävänkuvauksen avulla arvioidaan tehtävän ja kustannusten tarpeellisuutta." sqref="B11"/>
    <dataValidation allowBlank="1" showInputMessage="1" showErrorMessage="1" promptTitle="OHJE" prompt="Määritä sivukuluprosentti yhden prosenttiyksikön tarkkuudella._x000a_" sqref="F11"/>
    <dataValidation allowBlank="1" showInputMessage="1" showErrorMessage="1" promptTitle="OHJE" prompt="Määritä valinnan mukaisesti tehtävänimikkeen tuntipalkka/ kuukausipalkka euromääräisenä." sqref="E11"/>
    <dataValidation allowBlank="1" showInputMessage="1" showErrorMessage="1" promptTitle="OHJE" prompt="Hankkeen nimen täytyy olla sama kuin hakulomakkeella." sqref="B5:C5"/>
  </dataValidations>
  <hyperlinks>
    <hyperlink ref="M3:O3" location="'Aloita tästä'!A1" display="PALAA TÄSTÄ KANSISIVULLE"/>
  </hyperlinks>
  <pageMargins left="0.39370078740157483" right="0.70866141732283472" top="0.39370078740157483" bottom="0.78740157480314965" header="0.31496062992125984" footer="0.31496062992125984"/>
  <pageSetup paperSize="9" scale="86" fitToHeight="0"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Laskentataulukot</vt:lpstr>
      </vt:variant>
      <vt:variant>
        <vt:i4>51</vt:i4>
      </vt:variant>
      <vt:variant>
        <vt:lpstr>Nimetyt alueet</vt:lpstr>
      </vt:variant>
      <vt:variant>
        <vt:i4>131</vt:i4>
      </vt:variant>
    </vt:vector>
  </HeadingPairs>
  <TitlesOfParts>
    <vt:vector size="182" baseType="lpstr">
      <vt:lpstr>Aloita tästä</vt:lpstr>
      <vt:lpstr>Hakija</vt:lpstr>
      <vt:lpstr>Hankesuunnitelma</vt:lpstr>
      <vt:lpstr>Indikaattorit</vt:lpstr>
      <vt:lpstr>Aikataulu</vt:lpstr>
      <vt:lpstr>Hankinnat</vt:lpstr>
      <vt:lpstr>Liitteet</vt:lpstr>
      <vt:lpstr>Budj perustiedot</vt:lpstr>
      <vt:lpstr>Henkilöstökulut</vt:lpstr>
      <vt:lpstr>Tavoite 1 Toiminto 1</vt:lpstr>
      <vt:lpstr>Tavoite 1 Toiminto 2</vt:lpstr>
      <vt:lpstr>Tavoite 1 Toiminto 3</vt:lpstr>
      <vt:lpstr>Tavoite 2 Toiminto 1</vt:lpstr>
      <vt:lpstr>Tavoite 2 Toiminto 2</vt:lpstr>
      <vt:lpstr>Tavoite 2 Toiminto 3</vt:lpstr>
      <vt:lpstr>Tavoite 3 Toiminto 1</vt:lpstr>
      <vt:lpstr>Tavoite 3 Toiminto 2</vt:lpstr>
      <vt:lpstr>Tavoite 3 Toiminto 3</vt:lpstr>
      <vt:lpstr>Tavoite 4 Toiminto 1</vt:lpstr>
      <vt:lpstr>Tavoite 4 Toiminto 2</vt:lpstr>
      <vt:lpstr>Tavoite 4 Toiminto 3</vt:lpstr>
      <vt:lpstr>Muut kustannukset</vt:lpstr>
      <vt:lpstr>Rahoitus</vt:lpstr>
      <vt:lpstr>Yhteenveto</vt:lpstr>
      <vt:lpstr>Ennakot</vt:lpstr>
      <vt:lpstr>Allekirjoitus</vt:lpstr>
      <vt:lpstr>Välimaksatushakemus</vt:lpstr>
      <vt:lpstr>Hankesuunnitelma - maksatus</vt:lpstr>
      <vt:lpstr>Indikaattorit- maksatus</vt:lpstr>
      <vt:lpstr>Aikataulu - maksatus</vt:lpstr>
      <vt:lpstr>Hankinnat - maksatus</vt:lpstr>
      <vt:lpstr>Inventaariolistat - maksatus</vt:lpstr>
      <vt:lpstr>Talousosio perustiedot - maksat</vt:lpstr>
      <vt:lpstr>Henkilöstökulut - maksatus</vt:lpstr>
      <vt:lpstr>Tavoite 1 Toiminto 1 - maksatus</vt:lpstr>
      <vt:lpstr>Tavoite 1 Toiminto 2 - maksatus</vt:lpstr>
      <vt:lpstr>Tavoite 1 Toiminto 3 - maksatus</vt:lpstr>
      <vt:lpstr>Tavoite 2 Toiminto 1 - maksatus</vt:lpstr>
      <vt:lpstr>Tavoite 2 Toiminto 2 - maksatus</vt:lpstr>
      <vt:lpstr>Tavoite 2 Toiminto 3 - maksatus</vt:lpstr>
      <vt:lpstr>Tavoite 3 Toiminto 1 - maksatus</vt:lpstr>
      <vt:lpstr>Tavoite 3 Toiminto 2 - maksatus</vt:lpstr>
      <vt:lpstr>Tavoite 3 Toiminto 3 - maksatus</vt:lpstr>
      <vt:lpstr>Tavoite 4 Toiminto 1 - maksatus</vt:lpstr>
      <vt:lpstr>Tavoite 4 Toiminto 2 - maksatus</vt:lpstr>
      <vt:lpstr>Tavoite 4 Toiminto 3 - maksatus</vt:lpstr>
      <vt:lpstr>Muut kustannukset - maksatus</vt:lpstr>
      <vt:lpstr>Yhteenveto - maksatus</vt:lpstr>
      <vt:lpstr>Rahoitus - maksatus</vt:lpstr>
      <vt:lpstr>Maksatustiedot</vt:lpstr>
      <vt:lpstr>Liitteet - maksatus</vt:lpstr>
      <vt:lpstr>N_EUrahoitusosuus</vt:lpstr>
      <vt:lpstr>N_HakijanNimi</vt:lpstr>
      <vt:lpstr>N_HakijanNimiEN</vt:lpstr>
      <vt:lpstr>N_HankkeenNimi</vt:lpstr>
      <vt:lpstr>N_HankkeenNimiEN</vt:lpstr>
      <vt:lpstr>N_JärjestönRekisteröintinumero</vt:lpstr>
      <vt:lpstr>N_JärjestönRekisteröintipäivä</vt:lpstr>
      <vt:lpstr>N_KansallinenTavoiteNumeroJaNimi</vt:lpstr>
      <vt:lpstr>N_Katuosoite</vt:lpstr>
      <vt:lpstr>N_Postinumero</vt:lpstr>
      <vt:lpstr>N_Postitoimipaikka</vt:lpstr>
      <vt:lpstr>N_ProsenttimääräinenKustannusmalli</vt:lpstr>
      <vt:lpstr>N_SisältääköArvonlisäveroa</vt:lpstr>
      <vt:lpstr>N_Sähköposti</vt:lpstr>
      <vt:lpstr>N_Tavoite1</vt:lpstr>
      <vt:lpstr>N_Tavoite1Toiminto1</vt:lpstr>
      <vt:lpstr>N_Tavoite1Toiminto1Kuvaus</vt:lpstr>
      <vt:lpstr>N_Tavoite1Toiminto1Tulostavoite</vt:lpstr>
      <vt:lpstr>N_Tavoite1Toiminto2</vt:lpstr>
      <vt:lpstr>N_Tavoite1Toiminto2Kuvaus</vt:lpstr>
      <vt:lpstr>N_Tavoite1Toiminto2Tulostavoite</vt:lpstr>
      <vt:lpstr>N_Tavoite1Toiminto3</vt:lpstr>
      <vt:lpstr>N_Tavoite1Toiminto3Kuvaus</vt:lpstr>
      <vt:lpstr>N_Tavoite1Toiminto3Tulostavoite</vt:lpstr>
      <vt:lpstr>N_Tavoite2</vt:lpstr>
      <vt:lpstr>N_Tavoite2Toiminto1</vt:lpstr>
      <vt:lpstr>N_Tavoite2Toiminto1Kuvaus</vt:lpstr>
      <vt:lpstr>N_Tavoite2Toiminto1Tulostavoite</vt:lpstr>
      <vt:lpstr>N_Tavoite2Toiminto2</vt:lpstr>
      <vt:lpstr>N_Tavoite2Toiminto2Kuvaus</vt:lpstr>
      <vt:lpstr>N_Tavoite2Toiminto2Tulostavoite</vt:lpstr>
      <vt:lpstr>N_Tavoite2Toiminto3</vt:lpstr>
      <vt:lpstr>N_Tavoite2Toiminto3Kuvaus</vt:lpstr>
      <vt:lpstr>N_Tavoite2Toiminto3Tulostavoite</vt:lpstr>
      <vt:lpstr>N_Tavoite3</vt:lpstr>
      <vt:lpstr>N_Tavoite3Toiminto1</vt:lpstr>
      <vt:lpstr>N_Tavoite3Toiminto1Kuvaus</vt:lpstr>
      <vt:lpstr>N_Tavoite3Toiminto1Tulostavoite</vt:lpstr>
      <vt:lpstr>N_Tavoite3Toiminto2</vt:lpstr>
      <vt:lpstr>N_Tavoite3Toiminto2Kuvaus</vt:lpstr>
      <vt:lpstr>N_Tavoite3Toiminto2Tulostavoite</vt:lpstr>
      <vt:lpstr>N_Tavoite3Toiminto3</vt:lpstr>
      <vt:lpstr>N_Tavoite3Toiminto3Kuvaus</vt:lpstr>
      <vt:lpstr>N_Tavoite3Toiminto3Tulostavoite</vt:lpstr>
      <vt:lpstr>N_Tavoite4</vt:lpstr>
      <vt:lpstr>N_Tavoite4Toiminto1</vt:lpstr>
      <vt:lpstr>N_Tavoite4Toiminto1Kuvaus</vt:lpstr>
      <vt:lpstr>N_Tavoite4Toiminto1Tulostavoite</vt:lpstr>
      <vt:lpstr>N_Tavoite4Toiminto2</vt:lpstr>
      <vt:lpstr>N_Tavoite4Toiminto2Kuvaus</vt:lpstr>
      <vt:lpstr>N_Tavoite4Toiminto2Tulostavoite</vt:lpstr>
      <vt:lpstr>N_Tavoite4Toiminto3</vt:lpstr>
      <vt:lpstr>N_Tavoite4Toiminto3Kuvaus</vt:lpstr>
      <vt:lpstr>N_Tavoite4Toiminto3Tulostavoite</vt:lpstr>
      <vt:lpstr>N_Tiedotussuunnitelma</vt:lpstr>
      <vt:lpstr>N_Ytunnus</vt:lpstr>
      <vt:lpstr>Aikataulu!Tulostusalue</vt:lpstr>
      <vt:lpstr>'Aikataulu - maksatus'!Tulostusalue</vt:lpstr>
      <vt:lpstr>Allekirjoitus!Tulostusalue</vt:lpstr>
      <vt:lpstr>'Aloita tästä'!Tulostusalue</vt:lpstr>
      <vt:lpstr>'Budj perustiedot'!Tulostusalue</vt:lpstr>
      <vt:lpstr>Ennakot!Tulostusalue</vt:lpstr>
      <vt:lpstr>Hakija!Tulostusalue</vt:lpstr>
      <vt:lpstr>Hankesuunnitelma!Tulostusalue</vt:lpstr>
      <vt:lpstr>'Hankesuunnitelma - maksatus'!Tulostusalue</vt:lpstr>
      <vt:lpstr>Hankinnat!Tulostusalue</vt:lpstr>
      <vt:lpstr>'Hankinnat - maksatus'!Tulostusalue</vt:lpstr>
      <vt:lpstr>Henkilöstökulut!Tulostusalue</vt:lpstr>
      <vt:lpstr>'Henkilöstökulut - maksatus'!Tulostusalue</vt:lpstr>
      <vt:lpstr>Indikaattorit!Tulostusalue</vt:lpstr>
      <vt:lpstr>'Indikaattorit- maksatus'!Tulostusalue</vt:lpstr>
      <vt:lpstr>Liitteet!Tulostusalue</vt:lpstr>
      <vt:lpstr>'Liitteet - maksatus'!Tulostusalue</vt:lpstr>
      <vt:lpstr>'Muut kustannukset'!Tulostusalue</vt:lpstr>
      <vt:lpstr>'Muut kustannukset - maksatus'!Tulostusalue</vt:lpstr>
      <vt:lpstr>Rahoitus!Tulostusalue</vt:lpstr>
      <vt:lpstr>'Rahoitus - maksatus'!Tulostusalue</vt:lpstr>
      <vt:lpstr>'Talousosio perustiedot - maksat'!Tulostusalue</vt:lpstr>
      <vt:lpstr>'Tavoite 1 Toiminto 1'!Tulostusalue</vt:lpstr>
      <vt:lpstr>'Tavoite 1 Toiminto 1 - maksatus'!Tulostusalue</vt:lpstr>
      <vt:lpstr>'Tavoite 1 Toiminto 2'!Tulostusalue</vt:lpstr>
      <vt:lpstr>'Tavoite 1 Toiminto 2 - maksatus'!Tulostusalue</vt:lpstr>
      <vt:lpstr>'Tavoite 1 Toiminto 3'!Tulostusalue</vt:lpstr>
      <vt:lpstr>'Tavoite 1 Toiminto 3 - maksatus'!Tulostusalue</vt:lpstr>
      <vt:lpstr>'Tavoite 2 Toiminto 1'!Tulostusalue</vt:lpstr>
      <vt:lpstr>'Tavoite 2 Toiminto 1 - maksatus'!Tulostusalue</vt:lpstr>
      <vt:lpstr>'Tavoite 2 Toiminto 2'!Tulostusalue</vt:lpstr>
      <vt:lpstr>'Tavoite 2 Toiminto 2 - maksatus'!Tulostusalue</vt:lpstr>
      <vt:lpstr>'Tavoite 2 Toiminto 3'!Tulostusalue</vt:lpstr>
      <vt:lpstr>'Tavoite 2 Toiminto 3 - maksatus'!Tulostusalue</vt:lpstr>
      <vt:lpstr>'Tavoite 3 Toiminto 1'!Tulostusalue</vt:lpstr>
      <vt:lpstr>'Tavoite 3 Toiminto 1 - maksatus'!Tulostusalue</vt:lpstr>
      <vt:lpstr>'Tavoite 3 Toiminto 2'!Tulostusalue</vt:lpstr>
      <vt:lpstr>'Tavoite 3 Toiminto 2 - maksatus'!Tulostusalue</vt:lpstr>
      <vt:lpstr>'Tavoite 3 Toiminto 3'!Tulostusalue</vt:lpstr>
      <vt:lpstr>'Tavoite 3 Toiminto 3 - maksatus'!Tulostusalue</vt:lpstr>
      <vt:lpstr>'Tavoite 4 Toiminto 1'!Tulostusalue</vt:lpstr>
      <vt:lpstr>'Tavoite 4 Toiminto 1 - maksatus'!Tulostusalue</vt:lpstr>
      <vt:lpstr>'Tavoite 4 Toiminto 2'!Tulostusalue</vt:lpstr>
      <vt:lpstr>'Tavoite 4 Toiminto 2 - maksatus'!Tulostusalue</vt:lpstr>
      <vt:lpstr>'Tavoite 4 Toiminto 3'!Tulostusalue</vt:lpstr>
      <vt:lpstr>'Tavoite 4 Toiminto 3 - maksatus'!Tulostusalue</vt:lpstr>
      <vt:lpstr>Välimaksatushakemus!Tulostusalue</vt:lpstr>
      <vt:lpstr>Yhteenveto!Tulostusalue</vt:lpstr>
      <vt:lpstr>'Yhteenveto - maksatus'!Tulostusalue</vt:lpstr>
      <vt:lpstr>'Muut kustannukset'!Tulostusotsikot</vt:lpstr>
      <vt:lpstr>'Muut kustannukset - maksatus'!Tulostusotsikot</vt:lpstr>
      <vt:lpstr>'Tavoite 1 Toiminto 1'!Tulostusotsikot</vt:lpstr>
      <vt:lpstr>'Tavoite 1 Toiminto 1 - maksatus'!Tulostusotsikot</vt:lpstr>
      <vt:lpstr>'Tavoite 1 Toiminto 2'!Tulostusotsikot</vt:lpstr>
      <vt:lpstr>'Tavoite 1 Toiminto 2 - maksatus'!Tulostusotsikot</vt:lpstr>
      <vt:lpstr>'Tavoite 1 Toiminto 3'!Tulostusotsikot</vt:lpstr>
      <vt:lpstr>'Tavoite 1 Toiminto 3 - maksatus'!Tulostusotsikot</vt:lpstr>
      <vt:lpstr>'Tavoite 2 Toiminto 1'!Tulostusotsikot</vt:lpstr>
      <vt:lpstr>'Tavoite 2 Toiminto 1 - maksatus'!Tulostusotsikot</vt:lpstr>
      <vt:lpstr>'Tavoite 2 Toiminto 2'!Tulostusotsikot</vt:lpstr>
      <vt:lpstr>'Tavoite 2 Toiminto 2 - maksatus'!Tulostusotsikot</vt:lpstr>
      <vt:lpstr>'Tavoite 2 Toiminto 3'!Tulostusotsikot</vt:lpstr>
      <vt:lpstr>'Tavoite 2 Toiminto 3 - maksatus'!Tulostusotsikot</vt:lpstr>
      <vt:lpstr>'Tavoite 3 Toiminto 1'!Tulostusotsikot</vt:lpstr>
      <vt:lpstr>'Tavoite 3 Toiminto 1 - maksatus'!Tulostusotsikot</vt:lpstr>
      <vt:lpstr>'Tavoite 3 Toiminto 2'!Tulostusotsikot</vt:lpstr>
      <vt:lpstr>'Tavoite 3 Toiminto 2 - maksatus'!Tulostusotsikot</vt:lpstr>
      <vt:lpstr>'Tavoite 3 Toiminto 3'!Tulostusotsikot</vt:lpstr>
      <vt:lpstr>'Tavoite 3 Toiminto 3 - maksatus'!Tulostusotsikot</vt:lpstr>
      <vt:lpstr>'Tavoite 4 Toiminto 1'!Tulostusotsikot</vt:lpstr>
      <vt:lpstr>'Tavoite 4 Toiminto 1 - maksatus'!Tulostusotsikot</vt:lpstr>
      <vt:lpstr>'Tavoite 4 Toiminto 2'!Tulostusotsikot</vt:lpstr>
      <vt:lpstr>'Tavoite 4 Toiminto 2 - maksatus'!Tulostusotsikot</vt:lpstr>
      <vt:lpstr>'Tavoite 4 Toiminto 3'!Tulostusotsikot</vt:lpstr>
      <vt:lpstr>'Tavoite 4 Toiminto 3 - maksatus'!Tulostusotsikot</vt:lpstr>
    </vt:vector>
  </TitlesOfParts>
  <Company>Josek Oy</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jarmok</dc:creator>
  <cp:lastModifiedBy>Sillanpää Elina SM</cp:lastModifiedBy>
  <cp:lastPrinted>2018-06-01T16:52:47Z</cp:lastPrinted>
  <dcterms:created xsi:type="dcterms:W3CDTF">2005-12-19T10:09:56Z</dcterms:created>
  <dcterms:modified xsi:type="dcterms:W3CDTF">2018-07-24T10:10:10Z</dcterms:modified>
</cp:coreProperties>
</file>